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<sst xmlns="http://schemas.openxmlformats.org/spreadsheetml/2006/main" count="581" uniqueCount="237">
  <si>
    <t>%</t>
  </si>
  <si>
    <t>0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</si>
  <si>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</si>
  <si>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</si>
  <si>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</si>
  <si>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</si>
  <si>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1</t>
  </si>
  <si>
    <t>2</t>
  </si>
  <si>
    <t>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</si>
  <si>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</si>
  <si>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Дополнительный аналитический код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</si>
  <si>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</si>
  <si>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</si>
  <si>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</si>
  <si>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</si>
  <si>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</si>
  <si>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классификация целевой статьи расхода бюджета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</si>
  <si>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</si>
  <si>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</si>
  <si>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</si>
  <si>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</si>
  <si>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</si>
  <si>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</si>
  <si>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мероприятия).</t>
  </si>
  <si>
    <t>тыс. руб.</t>
  </si>
  <si>
    <t>х</t>
  </si>
  <si>
    <t>ед.</t>
  </si>
  <si>
    <t>R</t>
  </si>
  <si>
    <t>4</t>
  </si>
  <si>
    <t>1. Программа - муниципальная программа Селижаровского муниципального округа "Развитие отдельных отраслей и направлений экономики Селижаровского муниципального округа" на 2021-2025 годы</t>
  </si>
  <si>
    <t>2. Подпрограмма - подпрограмма муниципальной программы Селижаровского муниципального округа "Развитие отдельных отраслей и направлений экономики Селижаровского муниципального округа" на 2021-2025 годы</t>
  </si>
  <si>
    <t>5</t>
  </si>
  <si>
    <t>6</t>
  </si>
  <si>
    <t>тыс. рублей</t>
  </si>
  <si>
    <r>
      <t>Подпрограмма  1</t>
    </r>
    <r>
      <rPr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Times New Roman"/>
        <family val="1"/>
      </rPr>
      <t>Развитие  малого и среднего предпринимательства Селижаровского муниципального округа на период до 2025 года</t>
    </r>
  </si>
  <si>
    <r>
      <t>З</t>
    </r>
    <r>
      <rPr>
        <b/>
        <sz val="10"/>
        <color indexed="8"/>
        <rFont val="Times New Roman"/>
        <family val="1"/>
      </rPr>
      <t xml:space="preserve">адача 1  подпрограммы 1  </t>
    </r>
    <r>
      <rPr>
        <i/>
        <sz val="10"/>
        <color indexed="8"/>
        <rFont val="Times New Roman"/>
        <family val="1"/>
      </rPr>
      <t xml:space="preserve">Обеспечение поддержки развития малого и среднего предпринимательства </t>
    </r>
  </si>
  <si>
    <r>
      <t>Показатель задачи 1 подпрограммы 1</t>
    </r>
    <r>
      <rPr>
        <sz val="10"/>
        <color indexed="8"/>
        <rFont val="Times New Roman"/>
        <family val="1"/>
      </rPr>
      <t xml:space="preserve"> Количество субъектов малого и среднего предпринимательства, пользующихся деловыми и информационными ресурсами</t>
    </r>
  </si>
  <si>
    <t>посещений</t>
  </si>
  <si>
    <r>
      <t>Показатель мероприятия 1,001 подпрограммы 1</t>
    </r>
    <r>
      <rPr>
        <sz val="10"/>
        <color indexed="8"/>
        <rFont val="Times New Roman"/>
        <family val="1"/>
      </rPr>
      <t xml:space="preserve">    Количество посещений предпринимателями бизнес-центра, ДИЦ в целях повышения информационной грамотности</t>
    </r>
  </si>
  <si>
    <t>человек</t>
  </si>
  <si>
    <r>
      <t>Показатель мероприятия 1.002 подпрограммы  1</t>
    </r>
    <r>
      <rPr>
        <sz val="10"/>
        <color indexed="8"/>
        <rFont val="Times New Roman"/>
        <family val="1"/>
      </rPr>
      <t xml:space="preserve"> Количество участников семинаров, "круглых столов", конференций, тренингов, проводимых для предпринимателей </t>
    </r>
  </si>
  <si>
    <r>
      <t xml:space="preserve">Задача 2  подпрограммы 1  </t>
    </r>
    <r>
      <rPr>
        <i/>
        <sz val="10"/>
        <color indexed="8"/>
        <rFont val="Times New Roman"/>
        <family val="1"/>
      </rPr>
      <t>Создание положительного имиджа предпринимателей</t>
    </r>
  </si>
  <si>
    <r>
      <t xml:space="preserve">Показатель задачи 2 подпрограммы  1 </t>
    </r>
    <r>
      <rPr>
        <sz val="10"/>
        <color indexed="8"/>
        <rFont val="Times New Roman"/>
        <family val="1"/>
      </rPr>
      <t>Число субъектов малого и среднего предпринимательства в расчете на 10 тыс. человек населения</t>
    </r>
  </si>
  <si>
    <r>
      <t>Показатель мероприятия 2.001 подпрограммы  1</t>
    </r>
    <r>
      <rPr>
        <sz val="10"/>
        <color indexed="8"/>
        <rFont val="Times New Roman"/>
        <family val="1"/>
      </rPr>
      <t xml:space="preserve"> Количество субъектов малого предпринимательства, принявших участие в проводимых мероприятиях </t>
    </r>
  </si>
  <si>
    <t>единиц</t>
  </si>
  <si>
    <t>S</t>
  </si>
  <si>
    <r>
      <t>Подпрограмма 2</t>
    </r>
    <r>
      <rPr>
        <b/>
        <sz val="10"/>
        <color indexed="8"/>
        <rFont val="Times New Roman"/>
        <family val="1"/>
      </rPr>
      <t xml:space="preserve">  Развитие общественного транспорта в Селижаровском муниципальном округе на период до 2025 года</t>
    </r>
  </si>
  <si>
    <r>
      <t xml:space="preserve">Задача 1 подпрограммы  2 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Создание условий для бесперебойной работы общественного пассажирского автомобильного транспорта</t>
    </r>
  </si>
  <si>
    <r>
      <t>Показатель задачи 1 подпрограммы 2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Сохранение и расширение сети  маршрутов автомобильного  транспорта в границах Селижаровского муниципального округа</t>
    </r>
  </si>
  <si>
    <r>
      <t>Показатель мероприятия 2.002 подпрограммы 2</t>
    </r>
    <r>
      <rPr>
        <sz val="10"/>
        <color indexed="8"/>
        <rFont val="Times New Roman"/>
        <family val="1"/>
      </rPr>
      <t xml:space="preserve"> Доля софинансирования из средств областного бюджета    </t>
    </r>
  </si>
  <si>
    <t>маршруты</t>
  </si>
  <si>
    <t>единицы</t>
  </si>
  <si>
    <r>
      <t xml:space="preserve">Подпрограмма 3   </t>
    </r>
    <r>
      <rPr>
        <b/>
        <sz val="10"/>
        <color indexed="8"/>
        <rFont val="Times New Roman"/>
        <family val="1"/>
      </rPr>
      <t xml:space="preserve"> Реализация отдельных направлений сельского хозяйства Селижаровского муниципального округа на период до 2025 года</t>
    </r>
  </si>
  <si>
    <r>
      <t xml:space="preserve">Задача 1  подпрограммы 3 </t>
    </r>
    <r>
      <rPr>
        <b/>
        <i/>
        <sz val="10"/>
        <color indexed="8"/>
        <rFont val="Times New Roman"/>
        <family val="1"/>
      </rPr>
      <t xml:space="preserve"> Обеспечение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 xml:space="preserve">информационно-консультационной поддержки для сельскохозяйственных производителей </t>
    </r>
  </si>
  <si>
    <t>Показатель задачи 1 подпрограммы  3 Количество проведенных мероприятий</t>
  </si>
  <si>
    <r>
      <t xml:space="preserve">Мероприятие  подпрограммы 3.001 </t>
    </r>
    <r>
      <rPr>
        <b/>
        <i/>
        <sz val="10"/>
        <color indexed="8"/>
        <rFont val="Times New Roman"/>
        <family val="1"/>
      </rPr>
      <t xml:space="preserve"> Проведение мероприятий организационного характера (совещания, ярмарки)</t>
    </r>
  </si>
  <si>
    <r>
      <t>Показатель 1  мероприятия 3.001 подпрограммы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1"/>
      </rPr>
      <t xml:space="preserve">Количество участников торжественного собрания, посвященного Дню работников сельского хозяйства и перерабатывающей промышленности </t>
    </r>
  </si>
  <si>
    <t xml:space="preserve">Показатель 2 мероприятия 3.001 подпрограммы 3  Количество участников сельскохозяйственной ярмарки   </t>
  </si>
  <si>
    <r>
      <t>Подпрограмма 4</t>
    </r>
    <r>
      <rPr>
        <b/>
        <sz val="10"/>
        <color indexed="8"/>
        <rFont val="Times New Roman"/>
        <family val="1"/>
      </rPr>
      <t xml:space="preserve"> Развитие дорожного хозяйства и обеспечение безопасности дорожного движения на территории  Селижаровского муниципального округа на период до 2025 года</t>
    </r>
  </si>
  <si>
    <r>
      <t xml:space="preserve">Задача1 подпрограммы 4 </t>
    </r>
    <r>
      <rPr>
        <b/>
        <i/>
        <sz val="10"/>
        <color indexed="8"/>
        <rFont val="Times New Roman"/>
        <family val="1"/>
      </rPr>
      <t>Обеспечение устойчивого функционирования и развития сети автомобильных дорог и инженерных сооружений на них</t>
    </r>
  </si>
  <si>
    <t>Показатель 1 задачи 1 подпрограммы 4 Доля протяженности автомобильных дорог, находящихся в ведении района, отвечающих нормативным требованиям</t>
  </si>
  <si>
    <t>,</t>
  </si>
  <si>
    <r>
      <t>Показатель 2 задачи 1 подпрограммы 4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 xml:space="preserve"> Количество предписаний, выданных надзорными органами администрации района по устранению нарушений по содержанию дорог</t>
    </r>
  </si>
  <si>
    <t>да/нет</t>
  </si>
  <si>
    <t>да</t>
  </si>
  <si>
    <t>Мероприятие 2 подпрограммы 4.002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</si>
  <si>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r>
      <t xml:space="preserve">Показатель1 мероприятия 2 подпрограммы 4.002 </t>
    </r>
    <r>
      <rPr>
        <b/>
        <i/>
        <sz val="10"/>
        <color indexed="8"/>
        <rFont val="Times New Roman"/>
        <family val="1"/>
      </rPr>
      <t>Доля дорог 3 класса, находящихся в ведении района, отвечающих нормативным требованиям</t>
    </r>
  </si>
  <si>
    <r>
      <t xml:space="preserve">Мероприятие 1 подпрограммы 4.001  </t>
    </r>
    <r>
      <rPr>
        <sz val="10"/>
        <color indexed="8"/>
        <rFont val="Times New Roman"/>
        <family val="1"/>
      </rPr>
      <t xml:space="preserve">Разработка и принятие нормативных правовых актов по содержанию автомобильных дорог общего пользования местного значения , регионального и межмуниципального значения 3 класса </t>
    </r>
  </si>
  <si>
    <r>
      <t xml:space="preserve">Показатель 1 мероприятия 1подпрограммы 4 </t>
    </r>
    <r>
      <rPr>
        <sz val="10"/>
        <color indexed="8"/>
        <rFont val="Times New Roman"/>
        <family val="1"/>
      </rPr>
      <t xml:space="preserve">  Наличие нормативных правовых актов</t>
    </r>
  </si>
  <si>
    <t>Мероприятие 3 подпрограммы 4.003 Содержание, капитальный и текущий ремонт автомобильных дорог общего пользования  и инженерных сооружений на них</t>
  </si>
  <si>
    <r>
      <t xml:space="preserve">Показатель 1 мероприятия 3 подпрограммы 4.003  </t>
    </r>
    <r>
      <rPr>
        <b/>
        <i/>
        <sz val="10"/>
        <color indexed="8"/>
        <rFont val="Times New Roman"/>
        <family val="1"/>
      </rPr>
      <t>Доля  дорог общего пользования местного значения, отвечающих нормативным требованиям</t>
    </r>
  </si>
  <si>
    <t>Мероприятие 4 подпрограммы 4.004 Расходы на реализацию расходных обязательств по капитальному ремонту и ремонту улично-дорожной сети местного значения  за счет субсидий из областного бюджета -всего, в том числе:</t>
  </si>
  <si>
    <r>
      <t xml:space="preserve">Показатель 1 мероприятия 4 подпрограммы 4.004 </t>
    </r>
    <r>
      <rPr>
        <sz val="10"/>
        <color indexed="8"/>
        <rFont val="Times New Roman"/>
        <family val="1"/>
      </rPr>
      <t xml:space="preserve"> Доля софинансирования из средств областного бюджета    </t>
    </r>
  </si>
  <si>
    <t>Мероприятие 5 подпрограммы 4.005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 -всего, в том числе:</t>
  </si>
  <si>
    <r>
      <rPr>
        <b/>
        <sz val="10"/>
        <color indexed="8"/>
        <rFont val="Times New Roman"/>
        <family val="1"/>
      </rPr>
      <t>Показатель 1 мероприятия 5 подпрограммы 4.005</t>
    </r>
    <r>
      <rPr>
        <sz val="10"/>
        <color indexed="8"/>
        <rFont val="Times New Roman"/>
        <family val="1"/>
      </rPr>
      <t xml:space="preserve"> Доля софинансирования из средств районного бюджета   </t>
    </r>
  </si>
  <si>
    <t>Мероприятие 6 подпрограммы 4.006 Расходы на реализацию расходных обязательств по ремонту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-всего, в том числе:</t>
  </si>
  <si>
    <t>Мероприятие  подпрограммы  2.002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требованиями,за счет субсидий из областного бюджета</t>
  </si>
  <si>
    <r>
      <t xml:space="preserve">Мероприятие  подпрограммы 2.001 </t>
    </r>
    <r>
      <rPr>
        <b/>
        <i/>
        <sz val="10"/>
        <color indexed="8"/>
        <rFont val="Times New Roman"/>
        <family val="1"/>
      </rPr>
      <t>Организация и проведение мероприятий, посвященных "Дню малого бизнеса"</t>
    </r>
  </si>
  <si>
    <r>
      <t xml:space="preserve">Мероприятие  подпрограммы 1.002 </t>
    </r>
    <r>
      <rPr>
        <b/>
        <i/>
        <sz val="10"/>
        <color indexed="8"/>
        <rFont val="Times New Roman"/>
        <family val="1"/>
      </rPr>
      <t>Проведение семинаров," круглых столов", конференций, тренингов, проводимых для предпринимателей</t>
    </r>
  </si>
  <si>
    <t xml:space="preserve">Мероприятие   подпрограммы 1.001 Обеспечение деятельности делового информационного центра в п.Селище и бизнес-центра в пгт Селижарово </t>
  </si>
  <si>
    <r>
      <rPr>
        <b/>
        <sz val="10"/>
        <color indexed="8"/>
        <rFont val="Times New Roman"/>
        <family val="1"/>
      </rPr>
      <t>Показатель 1 мероприятия 6 подпрограммы 4.006</t>
    </r>
    <r>
      <rPr>
        <sz val="10"/>
        <color indexed="8"/>
        <rFont val="Times New Roman"/>
        <family val="1"/>
      </rPr>
      <t xml:space="preserve"> Доля софинансирования из средств районного бюджета   </t>
    </r>
  </si>
  <si>
    <t>Мероприятие 7 подпрограммы 4.007 Расходы на реализацию расходных обязательств по ремонту дворовых территорий многоквартирных домов,проездов к дворовым территориям многоквартирных домов населенных пунктов за счет субсидий из областного бюджета -всего, в том числе:</t>
  </si>
  <si>
    <r>
      <rPr>
        <b/>
        <sz val="10"/>
        <color indexed="8"/>
        <rFont val="Times New Roman"/>
        <family val="1"/>
      </rPr>
      <t>Показатель 1 мероприятия 7 подпрограммы 4.007</t>
    </r>
    <r>
      <rPr>
        <sz val="10"/>
        <color indexed="8"/>
        <rFont val="Times New Roman"/>
        <family val="1"/>
      </rPr>
      <t xml:space="preserve"> Доля софинансирования из средств областного бюджета   </t>
    </r>
  </si>
  <si>
    <r>
      <t>Показатель 1  задачи 2 подпрограммы 4</t>
    </r>
    <r>
      <rPr>
        <sz val="10"/>
        <color indexed="8"/>
        <rFont val="Times New Roman"/>
        <family val="1"/>
      </rPr>
      <t xml:space="preserve"> Количество дорожно-транспортных происшествий на территории Селижаровского  муниципального округа</t>
    </r>
  </si>
  <si>
    <r>
      <t xml:space="preserve">Показатель 2 задачи 2 подпрограммы 4 </t>
    </r>
    <r>
      <rPr>
        <sz val="10"/>
        <color indexed="8"/>
        <rFont val="Times New Roman"/>
        <family val="1"/>
      </rPr>
      <t>Число пострадавших в результате дорожно-транспортных происшествий на территории Селижаровского муниципального округа</t>
    </r>
  </si>
  <si>
    <t>Задача 2 подпрограммы 4 Совершенствование системы предупреждения опасного поведения участников дорожного движения</t>
  </si>
  <si>
    <t>да/ нет</t>
  </si>
  <si>
    <t>км</t>
  </si>
  <si>
    <r>
      <t>Административное мероприятие 1 подпрограммы 4</t>
    </r>
    <r>
      <rPr>
        <sz val="10"/>
        <color indexed="8"/>
        <rFont val="Times New Roman"/>
        <family val="1"/>
      </rPr>
      <t xml:space="preserve"> Работа комиссии по безопасности дорожного движения Селижаровского муниципального округа</t>
    </r>
  </si>
  <si>
    <r>
      <t>Показатель 1 административного мероприятия 1 подпрограммы 4</t>
    </r>
    <r>
      <rPr>
        <sz val="10"/>
        <color indexed="8"/>
        <rFont val="Times New Roman"/>
        <family val="1"/>
      </rPr>
      <t xml:space="preserve"> Количество проведённых заседаний комиссии </t>
    </r>
  </si>
  <si>
    <r>
      <t>Административное мероприятие 2подпрограммы 4</t>
    </r>
    <r>
      <rPr>
        <sz val="10"/>
        <color indexed="8"/>
        <rFont val="Times New Roman"/>
        <family val="1"/>
      </rPr>
      <t xml:space="preserve"> Содействие в проведении ремонта  наиболее опасных участков дороги  в муниципальном округе</t>
    </r>
  </si>
  <si>
    <r>
      <t xml:space="preserve">Показатель 1 административного мероприятия 2подпрограммы 4 </t>
    </r>
    <r>
      <rPr>
        <sz val="10"/>
        <color indexed="8"/>
        <rFont val="Times New Roman"/>
        <family val="1"/>
      </rPr>
      <t>Протяженность дороги, отремонтированной в мниципальном округе в асфальтовом исполнении</t>
    </r>
  </si>
  <si>
    <r>
      <t>Административное мероприятие 3 подпрограммы 4</t>
    </r>
    <r>
      <rPr>
        <sz val="10"/>
        <color indexed="8"/>
        <rFont val="Times New Roman"/>
        <family val="1"/>
      </rPr>
      <t xml:space="preserve"> Содействие в проведении ремонта  наиболее опасных участков дороги  в пгт Селижарово</t>
    </r>
  </si>
  <si>
    <r>
      <t xml:space="preserve">Показатель 1 административного  мероприятия 3 подпрограммы 4 </t>
    </r>
    <r>
      <rPr>
        <sz val="10"/>
        <color indexed="8"/>
        <rFont val="Times New Roman"/>
        <family val="1"/>
      </rPr>
      <t>Протяженность дороги , отремонтированной в пгт Селижарово в асфальтовом исполнении</t>
    </r>
  </si>
  <si>
    <t>Мероприятие 4 подпрограммы 4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обновлением.</t>
  </si>
  <si>
    <t>Показатель 1 административного мероприятия 6 подпрограммы 1  Количество опубликованных и размещенных материалов</t>
  </si>
  <si>
    <r>
      <t xml:space="preserve">Показатель 1 мероприятия 4 подпрограммы 4  </t>
    </r>
    <r>
      <rPr>
        <sz val="10"/>
        <color indexed="8"/>
        <rFont val="Times New Roman"/>
        <family val="1"/>
      </rPr>
      <t>Количество проведенных  мероприятий по приведению в надлежащее состояние дорожных знаков, остановочных пунктов, пешеходных переходов вблизи общеобразовательных учреждений и учреждений профессионального образования в муниципальном округе</t>
    </r>
  </si>
  <si>
    <r>
      <t xml:space="preserve">Административное мероприятие  5 подпрограммы 4 </t>
    </r>
    <r>
      <rPr>
        <sz val="10"/>
        <color indexed="8"/>
        <rFont val="Times New Roman"/>
        <family val="1"/>
      </rPr>
      <t>Участие в проведении широкомасштабных акций по предупреждению опасного поведения среди различных категорий участников дорожного движения</t>
    </r>
  </si>
  <si>
    <r>
      <t xml:space="preserve">Показатель 1 административного мероприятия 5 подпрограммы 1 </t>
    </r>
    <r>
      <rPr>
        <sz val="10"/>
        <color indexed="8"/>
        <rFont val="Times New Roman"/>
        <family val="1"/>
      </rPr>
      <t xml:space="preserve"> Количество проведенных мероприятий по предупреждению опасного поведения участников дорожного движения</t>
    </r>
  </si>
  <si>
    <r>
      <t>Административное мероприятие  6 подпрограммы 4</t>
    </r>
    <r>
      <rPr>
        <sz val="10"/>
        <color indexed="8"/>
        <rFont val="Times New Roman"/>
        <family val="1"/>
      </rPr>
      <t xml:space="preserve">  Размещение в средствах массовой информации на территории муниципального образования информационных материалов по предупреждению опасного поведения, формированию законопослушного поведения и негативного отношения участников дорожного движения к правонарушениям в сфере дорожного движения </t>
    </r>
  </si>
  <si>
    <r>
      <t>Задача 3 подпрограммы 4</t>
    </r>
    <r>
      <rPr>
        <i/>
        <sz val="10"/>
        <color indexed="8"/>
        <rFont val="Times New Roman"/>
        <family val="1"/>
      </rPr>
      <t xml:space="preserve"> Профилактика дорожно-транспортных происшествий с участием детей на территории Селижаровского муниципального округа</t>
    </r>
  </si>
  <si>
    <r>
      <t>Показатель 1 задачи 3 подпрограммы 4</t>
    </r>
    <r>
      <rPr>
        <sz val="10"/>
        <color indexed="8"/>
        <rFont val="Times New Roman"/>
        <family val="1"/>
      </rPr>
      <t xml:space="preserve"> Количество дорожно-транспортных происшествий с участием детей на территории Селижаровского мниципального округа</t>
    </r>
  </si>
  <si>
    <r>
      <t>Показатель 2 задачи 3 подпрограммы 4</t>
    </r>
    <r>
      <rPr>
        <sz val="10"/>
        <color indexed="8"/>
        <rFont val="Times New Roman"/>
        <family val="1"/>
      </rPr>
      <t xml:space="preserve"> Число несовершеннолетних, пострадавших в результате дорожно-транспортных происшествий на территории Селижаровского муниципального округа</t>
    </r>
  </si>
  <si>
    <r>
      <t xml:space="preserve">Показатель 1 мероприятия 2подпрограммы 4 </t>
    </r>
    <r>
      <rPr>
        <sz val="10"/>
        <color indexed="8"/>
        <rFont val="Times New Roman"/>
        <family val="1"/>
      </rPr>
      <t xml:space="preserve"> Количество участников в конкурсах</t>
    </r>
  </si>
  <si>
    <t>Мероприятие 2  подпрограммы  4 Участие в муниципальном и областном конкурсе «Безопасное колесо»</t>
  </si>
  <si>
    <r>
      <t xml:space="preserve">Показатель 1 мероприятия 3 подпрограммы 4 </t>
    </r>
    <r>
      <rPr>
        <sz val="10"/>
        <color indexed="8"/>
        <rFont val="Times New Roman"/>
        <family val="1"/>
      </rPr>
      <t>Количество проведенных мероприятий по профилактике детского дорожно-транспортного травматизма в образовательных учреждениях Селижаровского муниципального округа</t>
    </r>
  </si>
  <si>
    <t>Мероприятие 3 подпрограммы 4 Содействие в проведении комплексных мероприятий по профилактике детского дорожно-транспортного травматизма в образовательных учреждениях муниципальным отделением УГИБДД УМВД России по Тверской области</t>
  </si>
  <si>
    <r>
      <t xml:space="preserve">Мероприятие 1 подпрограммы 4 </t>
    </r>
    <r>
      <rPr>
        <sz val="10"/>
        <color indexed="8"/>
        <rFont val="Times New Roman"/>
        <family val="1"/>
      </rPr>
      <t>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  </r>
  </si>
  <si>
    <r>
      <t>Задача 4 подпрограммы 4</t>
    </r>
    <r>
      <rPr>
        <b/>
        <i/>
        <sz val="10"/>
        <color indexed="8"/>
        <rFont val="Times New Roman"/>
        <family val="1"/>
      </rPr>
      <t xml:space="preserve"> Реализация Федерального проекта"Безопасность дорожного движения" в рамках национального проекта "Безопасные и качественные автомобильные дороги"</t>
    </r>
  </si>
  <si>
    <t>Установка (замена) пешеходных ограждений</t>
  </si>
  <si>
    <t>п.м</t>
  </si>
  <si>
    <t>Установка (замена) пешеходных светофорных объектов</t>
  </si>
  <si>
    <t>Шт.</t>
  </si>
  <si>
    <t>Установка (замена) элементов освещения на пешеходных переходах, автобусных остановках и локальных пересечениях и примыканиях</t>
  </si>
  <si>
    <t>Устройство (замена) искусственных неровностей</t>
  </si>
  <si>
    <t>Устройство (замена) дорожной разметки при оборудовании пешеходных переходов</t>
  </si>
  <si>
    <t>кв.м.</t>
  </si>
  <si>
    <t>Установка (замена) дорожных знаков</t>
  </si>
  <si>
    <t>шт</t>
  </si>
  <si>
    <r>
      <t xml:space="preserve">Показатель 1 мероприятия 1 подпрограммы 4   </t>
    </r>
    <r>
      <rPr>
        <sz val="10"/>
        <color indexed="8"/>
        <rFont val="Times New Roman"/>
        <family val="1"/>
      </rPr>
      <t>Количество проведенных  мероприятий по приведению в надлежащее состояние дорожных знаков</t>
    </r>
  </si>
  <si>
    <r>
      <t xml:space="preserve">Показатель 2 мероприятия 1 подпрограммы 4 </t>
    </r>
    <r>
      <rPr>
        <sz val="10"/>
        <color indexed="8"/>
        <rFont val="Times New Roman"/>
        <family val="1"/>
      </rPr>
      <t xml:space="preserve"> Доля софинансирования  за счет субсидий из областного бюджета </t>
    </r>
  </si>
  <si>
    <t>Мероприятие 2 подпрограммы 4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</t>
  </si>
  <si>
    <r>
      <t>Показатель 1 мероприятия 2 подпрограммы 4</t>
    </r>
    <r>
      <rPr>
        <sz val="10"/>
        <color indexed="8"/>
        <rFont val="Times New Roman"/>
        <family val="1"/>
      </rPr>
      <t xml:space="preserve"> Доля софинансирования  за счет средств  местного бюджета</t>
    </r>
  </si>
  <si>
    <r>
      <t>Подпрограмма 5</t>
    </r>
    <r>
      <rPr>
        <b/>
        <sz val="10"/>
        <color indexed="8"/>
        <rFont val="Times New Roman"/>
        <family val="1"/>
      </rPr>
      <t xml:space="preserve"> Развитие жилищно-коммнального и газового хозяйства Селижаровского муниципального округа на период до 2025 года</t>
    </r>
  </si>
  <si>
    <r>
      <t xml:space="preserve">Задача 1 подпрограммы 5 </t>
    </r>
    <r>
      <rPr>
        <sz val="10"/>
        <color indexed="8"/>
        <rFont val="Times New Roman"/>
        <family val="1"/>
      </rPr>
      <t>Обеспечение функционирования объектов сферы жилищно-коммунального хозяйства</t>
    </r>
  </si>
  <si>
    <r>
      <t xml:space="preserve">Показатель 1 мероприятия 1 подпрограммы 5 </t>
    </r>
    <r>
      <rPr>
        <sz val="10"/>
        <color indexed="8"/>
        <rFont val="Times New Roman"/>
        <family val="1"/>
      </rPr>
      <t>Доля удовлетворенности потребителей услуг водоснабжения и водоотведения</t>
    </r>
  </si>
  <si>
    <r>
      <t xml:space="preserve">Показатель 2 мероприятия 2 подпрограммы 5 </t>
    </r>
    <r>
      <rPr>
        <sz val="10"/>
        <color indexed="8"/>
        <rFont val="Times New Roman"/>
        <family val="1"/>
      </rPr>
      <t>Уровень износа водопроводных сетей</t>
    </r>
  </si>
  <si>
    <r>
      <t xml:space="preserve">Показатель 3 мероприятия 2 подпрограммы 5 </t>
    </r>
    <r>
      <rPr>
        <sz val="10"/>
        <color indexed="8"/>
        <rFont val="Times New Roman"/>
        <family val="1"/>
      </rPr>
      <t>Уровень износа канализационных сетей</t>
    </r>
  </si>
  <si>
    <t>Мероприятие 1 Предоставление субсидий на возмещение  затрат, связанных с оказанием услуг по водоснабжению и водоотведению</t>
  </si>
  <si>
    <t>Мероприятие 2  Предоставление субсидий на финансовое обеспечение   затрат, связанных с оказанием услуг по водоснабжению и водоотведению</t>
  </si>
  <si>
    <t>% к числу опрошенных</t>
  </si>
  <si>
    <r>
      <t xml:space="preserve">Показатель 1 мероприятия 3 подпрограммы 5 </t>
    </r>
    <r>
      <rPr>
        <sz val="10"/>
        <color indexed="8"/>
        <rFont val="Times New Roman"/>
        <family val="1"/>
      </rPr>
      <t>Доля граждан, удовлетворенных качеством банных услуг»</t>
    </r>
  </si>
  <si>
    <t>Мероприятие 3 Субсидии на возмещение затрат, в связи с оказанием банных услуг на территории Селижаровского муниципального округа</t>
  </si>
  <si>
    <t xml:space="preserve">Показатель 1 мероприятия 4 подпрограммы 5 Доля удовлетворенности потребителей услуг водоснабжения </t>
  </si>
  <si>
    <r>
      <t xml:space="preserve">Показатель 1 мероприятия 5 подпрограммы 5 </t>
    </r>
    <r>
      <rPr>
        <sz val="10"/>
        <color indexed="8"/>
        <rFont val="Times New Roman"/>
        <family val="1"/>
      </rPr>
      <t>Протяженность отремонтированных тепловых сетей</t>
    </r>
  </si>
  <si>
    <t>Мероприятие 5 Предоставление субсидий на финансовое обеспечение затрат, связанных с оказанием услуг по теплоснабжению</t>
  </si>
  <si>
    <t>пог.м</t>
  </si>
  <si>
    <t xml:space="preserve">Мероприятие 7 Разработка проектно-сметной документации на капитальный ремонт объектов теплоснабжения </t>
  </si>
  <si>
    <t>Показатель 1 мероприятия 7 подпрограммы 5  Количество проектно-сметных документаций на капитальный ремонт теплоснабжения</t>
  </si>
  <si>
    <t>Задача 1 «Улучшение качества благоустройства территории Селижаровского муниципального округа "</t>
  </si>
  <si>
    <r>
      <t>Подпрограмма 6</t>
    </r>
    <r>
      <rPr>
        <b/>
        <sz val="10"/>
        <color indexed="8"/>
        <rFont val="Times New Roman"/>
        <family val="1"/>
      </rPr>
      <t xml:space="preserve">  "Благоустройство территории Селижаровского муниципального округа на период до 2025 года"</t>
    </r>
  </si>
  <si>
    <r>
      <t>Показатель 1</t>
    </r>
    <r>
      <rPr>
        <sz val="10"/>
        <color indexed="8"/>
        <rFont val="Times New Roman"/>
        <family val="1"/>
      </rPr>
      <t xml:space="preserve"> «Доля удовлетворенности населения качеством жизни на территории Селижаровского муниципального округа»</t>
    </r>
  </si>
  <si>
    <r>
      <t xml:space="preserve">Мероприятие  1 </t>
    </r>
    <r>
      <rPr>
        <sz val="10"/>
        <color indexed="8"/>
        <rFont val="Times New Roman"/>
        <family val="1"/>
      </rPr>
      <t>«Обеспечение функционирования сетей уличного освещения»</t>
    </r>
  </si>
  <si>
    <r>
      <t xml:space="preserve">Показатель 1 мероприятия 1 подпрограммы 6 </t>
    </r>
    <r>
      <rPr>
        <sz val="10"/>
        <color indexed="8"/>
        <rFont val="Times New Roman"/>
        <family val="1"/>
      </rPr>
      <t>«Протяженность сетей уличного освещения»</t>
    </r>
  </si>
  <si>
    <r>
      <t xml:space="preserve">Показатель 1 мероприятия 2 подпрограммы 6 </t>
    </r>
    <r>
      <rPr>
        <sz val="10"/>
        <color indexed="8"/>
        <rFont val="Times New Roman"/>
        <family val="1"/>
      </rPr>
      <t>Площадь территории, охваченная работами по благоустройству</t>
    </r>
  </si>
  <si>
    <t>Мероприятие  2  Содержание и благоустройство мест отдыха граждан и других объектов благоустройства</t>
  </si>
  <si>
    <r>
      <t xml:space="preserve">Показатель 1 мероприятия 3 подпрограммы 6 </t>
    </r>
    <r>
      <rPr>
        <sz val="10"/>
        <color indexed="8"/>
        <rFont val="Times New Roman"/>
        <family val="1"/>
      </rPr>
      <t>«Площадь территории кладбища, подлежащая благоустройству»</t>
    </r>
  </si>
  <si>
    <t>Мероприятие 3  «Содержание гражданского кладбища и захоронение безродных"</t>
  </si>
  <si>
    <r>
      <t xml:space="preserve">Показатель 2 мероприятия 3 подпрограммы 6 </t>
    </r>
    <r>
      <rPr>
        <sz val="10"/>
        <color indexed="8"/>
        <rFont val="Times New Roman"/>
        <family val="1"/>
      </rPr>
      <t xml:space="preserve"> «Количество безродных»</t>
    </r>
  </si>
  <si>
    <r>
      <t>Показатель 1 мероприятия 4 подпрограммы 6</t>
    </r>
    <r>
      <rPr>
        <sz val="10"/>
        <color indexed="8"/>
        <rFont val="Times New Roman"/>
        <family val="1"/>
      </rPr>
      <t xml:space="preserve"> Доля удовлетворенности потребителей  </t>
    </r>
  </si>
  <si>
    <r>
      <t xml:space="preserve">Показатель 1 мероприятия 5 подпрограммы 6 </t>
    </r>
    <r>
      <rPr>
        <sz val="10"/>
        <color indexed="8"/>
        <rFont val="Times New Roman"/>
        <family val="1"/>
      </rPr>
      <t>Количество братских захоронений</t>
    </r>
  </si>
  <si>
    <t>Мероприятие 4 Расходы по строительству и ремонту колодцев</t>
  </si>
  <si>
    <t>Мероприятие 5 "Содержание и улучшение внешнего вида братских воинских захоронений"</t>
  </si>
  <si>
    <t>8 </t>
  </si>
  <si>
    <r>
      <t xml:space="preserve">Показатель 1 мероприятия 6 подпрограммы 6 </t>
    </r>
    <r>
      <rPr>
        <sz val="10"/>
        <color indexed="8"/>
        <rFont val="Times New Roman"/>
        <family val="1"/>
      </rPr>
      <t>Проведение мероприятий по ликвидации несанкционированных свалок</t>
    </r>
  </si>
  <si>
    <t>Мероприятие 6 "Организация сбора и вывоза несанкционированных свалок"</t>
  </si>
  <si>
    <t>штук</t>
  </si>
  <si>
    <r>
      <t xml:space="preserve">Показатель 1 мероприятия 8 подпрограммы 6 </t>
    </r>
    <r>
      <rPr>
        <sz val="10"/>
        <color indexed="8"/>
        <rFont val="Times New Roman"/>
        <family val="1"/>
      </rPr>
      <t>«Участие населения в массовых районных мероприятиях»</t>
    </r>
  </si>
  <si>
    <t>Мероприятие 8 " «Проведение массовых муниципальных мероприятий"</t>
  </si>
  <si>
    <t>Мероприятие 9 "Расходы на реализацию расходных обязательств в рамках формирования комфортной городской среды" за счет средств местного бюджета</t>
  </si>
  <si>
    <t>га</t>
  </si>
  <si>
    <t>F</t>
  </si>
  <si>
    <t>Задача 2  «Реализация федерального проекта "Формирование комфортной городской среды"в рамках национального проекта "Жилье и городская среда"</t>
  </si>
  <si>
    <t>Мероприятие 1 Задачи 2 Подпрограммы 6 " Расходы на формирование современной городской среды</t>
  </si>
  <si>
    <r>
      <t xml:space="preserve">Показатель 1 мероприятия 16 подпрограммы 6 </t>
    </r>
    <r>
      <rPr>
        <sz val="10"/>
        <color indexed="8"/>
        <rFont val="Times New Roman"/>
        <family val="1"/>
      </rPr>
      <t>«Площадь распространение очагов борщевика на территории Селижаровского муниципального округа»</t>
    </r>
  </si>
  <si>
    <t>Мероприятие 1 Задачи 3 Подпрограммы 6 " Приобретение и установка детских игровых комплексов за счет иных межбюджетных трансфертов из областного бюджета"</t>
  </si>
  <si>
    <t>Мероприятие 7  " Расходы на реализацию программ по поддержке местных инициатив на территории Селижаровского МО за счет средств местного бюджета</t>
  </si>
  <si>
    <t>челюстный погрузчик для МТЗ-82</t>
  </si>
  <si>
    <t>щетка подметальная</t>
  </si>
  <si>
    <t>отвал</t>
  </si>
  <si>
    <t>поливомоечная емкость</t>
  </si>
  <si>
    <t>Ремонт дворовой территорий по ул. Набережная Калинина д.17,18, ул. Энгельса д.76 в пгт. Селижарово Селижаровского МО</t>
  </si>
  <si>
    <t>"Развитие отдельных отраслей и направлений экономики Селижаровского муниципального округа" на 2021-2025 годы</t>
  </si>
  <si>
    <r>
      <t xml:space="preserve">Показатель 1 мероприятия 19 подпрограммы 6 </t>
    </r>
    <r>
      <rPr>
        <sz val="10"/>
        <color indexed="8"/>
        <rFont val="Times New Roman"/>
        <family val="1"/>
      </rPr>
      <t>Разработка проектно-сметной документации для  контейнерных площадок для сбора твердых коммунальных отходов  в количестве 27 шт.»</t>
    </r>
  </si>
  <si>
    <t>Мероприятие 20 «Устройство контейнерных площадок в пгт. Селижарово: ул. Льнозаводская д. 60, ул. Ленина д. 2а (стадион), ул. Набережная Калинина, д. 3, ул. Южная, д. 11, ул. Быковского, ул. Комсомольская, ул. Карла Маркса, ул. Ленина, ул. Гагарина и в населенных пунктах: д. Большое Ларионово, д. 4; д. Большое Ларионово д. 21; д. Шалахино; д. Погост Голенково; д. Бураково; д. Сутоки; д. Горелуша; д. Дрыгомо; д. Дягилево; д. Безумничено; д. Ладное; д. Кузнятино; д. Бутырки Селижаровского муниципального округа Тверской области»</t>
  </si>
  <si>
    <t>Показатель 1 мероприятия 20 подпрограммы 6 Разработка проектно-сметной документации для  контейнерных площадок для сбора твердых коммунальных отходов  в количестве 22 шт.»</t>
  </si>
  <si>
    <t>Мероприятие 21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"Приобретение оборудования к специализированной технике"</t>
  </si>
  <si>
    <r>
      <rPr>
        <b/>
        <sz val="10"/>
        <color indexed="8"/>
        <rFont val="Times New Roman"/>
        <family val="1"/>
      </rPr>
      <t>Показатель 1 мероприятия 21 подпрограммы 6</t>
    </r>
    <r>
      <rPr>
        <sz val="10"/>
        <color indexed="8"/>
        <rFont val="Times New Roman"/>
        <family val="1"/>
      </rPr>
      <t xml:space="preserve"> Доля софинансирования из средств местного бюджета   </t>
    </r>
  </si>
  <si>
    <t>Мероприятие 10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 Ельцы Селижаровского муниципального округа Твеской области"</t>
  </si>
  <si>
    <t>Мероприятие 11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 Большое Кашино Селижаровского муниципального округа Твеской области"</t>
  </si>
  <si>
    <r>
      <rPr>
        <b/>
        <sz val="10"/>
        <color indexed="8"/>
        <rFont val="Times New Roman"/>
        <family val="1"/>
      </rPr>
      <t>Показатель 1 мероприятия 22 подпрограммы 6</t>
    </r>
    <r>
      <rPr>
        <sz val="10"/>
        <color indexed="8"/>
        <rFont val="Times New Roman"/>
        <family val="1"/>
      </rPr>
      <t xml:space="preserve"> Доля софинансирования из средств местного бюджета   </t>
    </r>
  </si>
  <si>
    <r>
      <t xml:space="preserve">Показатель 1 мероприятия 2 подпрограммы 5 </t>
    </r>
    <r>
      <rPr>
        <sz val="10"/>
        <color indexed="8"/>
        <rFont val="Times New Roman"/>
        <family val="1"/>
      </rPr>
      <t>Приобретение каменного угля марки ДР для КНС по адресу п. Селижарово ул. Энгельса д.94</t>
    </r>
  </si>
  <si>
    <t>тонн</t>
  </si>
  <si>
    <t>Капитальный ремонт теплоустановок-котлов водогрейных Ква "ЭТС"-В-800 в котельной № 5 по адресу Тверская обл. п. Селижарово ул. Садовая д.13А</t>
  </si>
  <si>
    <t>шт.</t>
  </si>
  <si>
    <t>Приобретение труб</t>
  </si>
  <si>
    <t>п.м.</t>
  </si>
  <si>
    <t>Приобретение отводов</t>
  </si>
  <si>
    <t>Приобретение комплектов стыков</t>
  </si>
  <si>
    <t>Дымовая труба для котельной № 4 в п. Селище ул. Беляева д.4</t>
  </si>
  <si>
    <t>Каменный уголь марки ДР для котельной № 4 в п. Селище ул. Беляева д.4, № 8 в д. Большая Коша ул. Школьная д.15, № 10 в д. Оковцы ул. Речная д.5</t>
  </si>
  <si>
    <t>Мероприятие 22 Расходы на реализацию программ по поддержке местных инициатив в рамках реализации проекта "Приобретение оборудования к специализированной технике" за счет средств областного бюджета</t>
  </si>
  <si>
    <t>Мероприятие 24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 Большая Коша Селижаровского муниципального округа Тверской области"</t>
  </si>
  <si>
    <r>
      <rPr>
        <b/>
        <sz val="10"/>
        <color indexed="8"/>
        <rFont val="Times New Roman"/>
        <family val="1"/>
      </rPr>
      <t>Показатель 1 мероприятия 24 подпрограммы 6</t>
    </r>
    <r>
      <rPr>
        <sz val="10"/>
        <color indexed="8"/>
        <rFont val="Times New Roman"/>
        <family val="1"/>
      </rPr>
      <t xml:space="preserve"> Доля софинансирования из средств местного бюджета   </t>
    </r>
  </si>
  <si>
    <t>Мероприятие 25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"Ограждение гражданского кладбища в д. Заручевье Селижаровского муниципального округа Тверской области"</t>
  </si>
  <si>
    <r>
      <rPr>
        <b/>
        <sz val="10"/>
        <color indexed="8"/>
        <rFont val="Times New Roman"/>
        <family val="1"/>
      </rPr>
      <t>Показатель 1 мероприятия 25 подпрограммы 6</t>
    </r>
    <r>
      <rPr>
        <sz val="10"/>
        <color indexed="8"/>
        <rFont val="Times New Roman"/>
        <family val="1"/>
      </rPr>
      <t xml:space="preserve"> Доля софинансирования из средств местного бюджета   </t>
    </r>
  </si>
  <si>
    <t>Мероприятие 26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воинского захоронения в д. ХотошиноСелижаровского муниципального округа Тверской области"</t>
  </si>
  <si>
    <r>
      <rPr>
        <b/>
        <sz val="10"/>
        <color indexed="8"/>
        <rFont val="Times New Roman"/>
        <family val="1"/>
      </rPr>
      <t>Показатель 1 мероприятия 26 подпрограммы 6</t>
    </r>
    <r>
      <rPr>
        <sz val="10"/>
        <color indexed="8"/>
        <rFont val="Times New Roman"/>
        <family val="1"/>
      </rPr>
      <t xml:space="preserve"> Доля софинансирования из средств местного бюджета   </t>
    </r>
  </si>
  <si>
    <t>Мероприятие 27 Расходы на реализацию инициативного проекта "Ремонт ограждения гражданского кладбища в д. Тальцы Селижаровского муниципального округа Тверской области за счет средств местного бюджета, поступлений от юридических лиц и вкладов граждан"</t>
  </si>
  <si>
    <r>
      <rPr>
        <b/>
        <sz val="10"/>
        <color indexed="8"/>
        <rFont val="Times New Roman"/>
        <family val="1"/>
      </rPr>
      <t>Показатель 1 мероприятия 27 подпрограммы 6</t>
    </r>
    <r>
      <rPr>
        <sz val="10"/>
        <color indexed="8"/>
        <rFont val="Times New Roman"/>
        <family val="1"/>
      </rPr>
      <t xml:space="preserve"> Доля софинансирования из средств местного бюджета   </t>
    </r>
  </si>
  <si>
    <r>
      <t xml:space="preserve">Цель 1 </t>
    </r>
    <r>
      <rPr>
        <sz val="10"/>
        <color indexed="8"/>
        <rFont val="Times New Roman"/>
        <family val="1"/>
      </rPr>
      <t>:</t>
    </r>
    <r>
      <rPr>
        <i/>
        <sz val="10"/>
        <color indexed="8"/>
        <rFont val="Times New Roman"/>
        <family val="1"/>
      </rPr>
      <t>Создание благоприятных условий для развития малого и среднего предпринимательства в Селижаровском муниципальном округе</t>
    </r>
  </si>
  <si>
    <r>
      <t xml:space="preserve">Показатель 1 цели 1 </t>
    </r>
    <r>
      <rPr>
        <sz val="10"/>
        <color indexed="8"/>
        <rFont val="Times New Roman"/>
        <family val="1"/>
      </rPr>
      <t xml:space="preserve"> Увеличение доли занятых в малом и среднем предпринимательстве от числа занятых в экономике</t>
    </r>
  </si>
  <si>
    <r>
      <t xml:space="preserve">Цель 2 </t>
    </r>
    <r>
      <rPr>
        <sz val="10"/>
        <color indexed="8"/>
        <rFont val="Times New Roman"/>
        <family val="1"/>
      </rPr>
      <t xml:space="preserve">: </t>
    </r>
    <r>
      <rPr>
        <i/>
        <sz val="10"/>
        <color indexed="8"/>
        <rFont val="Times New Roman"/>
        <family val="1"/>
      </rPr>
      <t xml:space="preserve">Обеспечение бесперебойной и качественной работы общественного транспорта на территории Селижаровского муниципального округа   </t>
    </r>
  </si>
  <si>
    <r>
      <t xml:space="preserve">Показатель 1 цели 2 </t>
    </r>
    <r>
      <rPr>
        <sz val="10"/>
        <color indexed="8"/>
        <rFont val="Times New Roman"/>
        <family val="1"/>
      </rPr>
      <t xml:space="preserve">  Увеличение доли обеспечения бесперебойной и качественной работы общественного транспорта</t>
    </r>
  </si>
  <si>
    <r>
      <t>Цель 3 :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Сохранение кадрового потенциала работников агропромышленного комплекса в Селижаровском муниципальном округе</t>
    </r>
  </si>
  <si>
    <r>
      <t xml:space="preserve">Показатель1  цели 3 </t>
    </r>
    <r>
      <rPr>
        <sz val="10"/>
        <color indexed="8"/>
        <rFont val="Times New Roman"/>
        <family val="1"/>
      </rPr>
      <t xml:space="preserve">   Увеличение доли занятых в сельском хозяйстве от числа трудоспособного населения в сельской местности</t>
    </r>
  </si>
  <si>
    <r>
      <t xml:space="preserve">Цель 4 </t>
    </r>
    <r>
      <rPr>
        <sz val="10"/>
        <color indexed="8"/>
        <rFont val="Times New Roman"/>
        <family val="1"/>
      </rPr>
      <t xml:space="preserve">: </t>
    </r>
    <r>
      <rPr>
        <i/>
        <sz val="10"/>
        <color indexed="8"/>
        <rFont val="Times New Roman"/>
        <family val="1"/>
      </rPr>
      <t>Создание условий для развития дорожного хозяйства в районе, обеспечения безопасности дорожного движения</t>
    </r>
  </si>
  <si>
    <r>
      <t xml:space="preserve">Показатель 1 цели 4 </t>
    </r>
    <r>
      <rPr>
        <sz val="10"/>
        <color indexed="8"/>
        <rFont val="Times New Roman"/>
        <family val="1"/>
      </rPr>
      <t xml:space="preserve"> Увеличение доли отремонтированных автомобильных дорог общего пользования,  включая улично-дорожную сеть населенных пунктов</t>
    </r>
  </si>
  <si>
    <r>
      <t>Цель 5</t>
    </r>
    <r>
      <rPr>
        <sz val="10"/>
        <color indexed="8"/>
        <rFont val="Times New Roman"/>
        <family val="1"/>
      </rPr>
      <t>: Повышение качества жилищно-коммунальных услуг, предоставляемых на территории Селижаровского муниципального округа</t>
    </r>
  </si>
  <si>
    <r>
      <t xml:space="preserve">Показатель 1  цели 5 </t>
    </r>
    <r>
      <rPr>
        <sz val="10"/>
        <color indexed="8"/>
        <rFont val="Times New Roman"/>
        <family val="1"/>
      </rPr>
      <t>Повышение надежности и эффективности объектов коммунального хозяйства</t>
    </r>
  </si>
  <si>
    <r>
      <t>Цель 6</t>
    </r>
    <r>
      <rPr>
        <sz val="10"/>
        <color indexed="8"/>
        <rFont val="Times New Roman"/>
        <family val="1"/>
      </rPr>
      <t xml:space="preserve">  «Улучшение качества благоустройства территории Селижаровского муниципального округа "</t>
    </r>
  </si>
  <si>
    <r>
      <t xml:space="preserve">Показатель 1 цели 6 </t>
    </r>
    <r>
      <rPr>
        <sz val="10"/>
        <color indexed="8"/>
        <rFont val="Times New Roman"/>
        <family val="1"/>
      </rPr>
      <t>Увеличение доли удовлетворенности населения качеством жизни на территории Селижаровского муниципального округа</t>
    </r>
  </si>
  <si>
    <r>
      <t xml:space="preserve">Задача 3  подпрограммы 1 </t>
    </r>
    <r>
      <rPr>
        <i/>
        <sz val="10"/>
        <color indexed="8"/>
        <rFont val="Times New Roman"/>
        <family val="1"/>
      </rPr>
      <t xml:space="preserve">Исполнения трудового законодательства в части своевременности и полноты выплаты заработной платы работодателем </t>
    </r>
  </si>
  <si>
    <r>
      <t xml:space="preserve">Показатель задачи 3 подпрограммы  1 </t>
    </r>
    <r>
      <rPr>
        <sz val="10"/>
        <color indexed="8"/>
        <rFont val="Times New Roman"/>
        <family val="1"/>
      </rPr>
      <t>Число субъектов малого и среднего предпринимательства в расчете на 10 тыс. человек населения</t>
    </r>
  </si>
  <si>
    <r>
      <t xml:space="preserve">Показатель мероприятия 1.001 подпрограммы 1 </t>
    </r>
    <r>
      <rPr>
        <i/>
        <sz val="10"/>
        <color indexed="8"/>
        <rFont val="Times New Roman"/>
        <family val="1"/>
      </rPr>
      <t>Количество работодателей, с которыми проведено взаимодействие</t>
    </r>
  </si>
  <si>
    <r>
      <t xml:space="preserve">Административное мероприятие подпрограммы 3.001 </t>
    </r>
    <r>
      <rPr>
        <b/>
        <i/>
        <sz val="10"/>
        <color indexed="8"/>
        <rFont val="Times New Roman"/>
        <family val="1"/>
      </rPr>
      <t>"Организация межведомственного взаимодействия по легализации "теневой" заработной платы</t>
    </r>
  </si>
  <si>
    <t>Мероприятие  подпрограммы  2.004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 на условиях софинансирования</t>
  </si>
  <si>
    <r>
      <t>Показатель мероприятия 2.004 подпрограммы 2</t>
    </r>
    <r>
      <rPr>
        <sz val="10"/>
        <color indexed="8"/>
        <rFont val="Times New Roman"/>
        <family val="1"/>
      </rPr>
      <t xml:space="preserve"> Количество рейсов выполняемых по муниципальным маршрутам регулярных перевозок по регулируемым тарифам</t>
    </r>
  </si>
  <si>
    <r>
      <t>Показатель мероприятия 2.004 подпрограммы 2</t>
    </r>
    <r>
      <rPr>
        <sz val="10"/>
        <color indexed="8"/>
        <rFont val="Times New Roman"/>
        <family val="1"/>
      </rPr>
      <t xml:space="preserve"> Доля софинансирования из средств  бюджета  МО "Селижаровский муниципальный округ"  </t>
    </r>
  </si>
  <si>
    <t>Задача 3  «Обустройство мест отдыха территории Селижаровского муниципального округа"</t>
  </si>
  <si>
    <r>
      <t>Показатель 1 Задачи 3 Подпрограммы 6</t>
    </r>
    <r>
      <rPr>
        <sz val="10"/>
        <color indexed="8"/>
        <rFont val="Times New Roman"/>
        <family val="1"/>
      </rPr>
      <t xml:space="preserve"> Площадь благоустраиваемой территории</t>
    </r>
  </si>
  <si>
    <t>Приложение 4 к порядку принятия решения о разработке муниципальных программ, формирования, реализации и проведения оценки эффективности реализации муниципальных программ</t>
  </si>
  <si>
    <t>ОТЧЕТ</t>
  </si>
  <si>
    <t>Главный администратор муниципальной программы - Администрация Селижаровского муниципального округа</t>
  </si>
  <si>
    <t>о реализации муниципальной программы Селижаровского муниципального округа за 2023 год</t>
  </si>
  <si>
    <t>План</t>
  </si>
  <si>
    <t>Факт</t>
  </si>
  <si>
    <t>Результаты реализации программы в 2023 году</t>
  </si>
  <si>
    <t>индексы освоения бюджетных средств и достижения плановых значений показателей</t>
  </si>
  <si>
    <t>причины отклонения от плана</t>
  </si>
  <si>
    <t xml:space="preserve">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</si>
  <si>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     1</t>
  </si>
  <si>
    <t>Индекс освоения бюджетных средств, выделенных на реализацию муниципальной  программы: 1</t>
  </si>
  <si>
    <t>Критерий эффективности реализации муниципальной  программы: 1</t>
  </si>
  <si>
    <t>Глава Селижаровского муниципального округа                                                        М.П. Петрушихин</t>
  </si>
  <si>
    <t>Мероприятие 4 Содержание  водопроводной сети</t>
  </si>
  <si>
    <t>Мероприятие 19 «Устройство контейнерных площадок в населенных пунктах: д. Теглецы; д. Костенево; д. Оковцы, ул. Речная; д. Большие Клочки; д. Борисово; д. Ольхово; д. Боровицы; д. Рылово; д. Лошаково; д. Сухошины; п. Селище, ул. Южная; п. Селище (серфстанция); д. Мосолово; д. Сосноватка; д. Пашутино; д. Волга; д. Девичье; д. Гогино; д. Соколово; д. Никоново; д. Юшино; д. Лошаково; село Ельцы; д. Ленино; д. Бортники Селижаровского муниципального округа Тверской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</si>
</sst>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</numFmts>
  <fonts count="51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4"/>
      <name val="Times New Roman"/>
      <family val="1"/>
    </font>
    <font>
      <sz val="10"/>
      <name val="Calibri"/>
      <family val="2"/>
    </font>
    <font>
      <sz val="9"/>
      <name val="Arial"/>
      <family val="2"/>
    </font>
    <font>
      <sz val="4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 vertical="top" wrapText="1"/>
    </xf>
    <xf numFmtId="0" fontId="7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 horizontal="justify" vertical="top" wrapText="1"/>
    </xf>
    <xf numFmtId="0" fontId="1" fillId="24" borderId="0" xfId="0" applyFont="1" applyFill="1" applyAlignment="1">
      <alignment horizontal="justify" vertical="top" wrapText="1"/>
    </xf>
    <xf numFmtId="0" fontId="4" fillId="24" borderId="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6" fillId="24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/>
    </xf>
    <xf numFmtId="1" fontId="8" fillId="24" borderId="14" xfId="0" applyNumberFormat="1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 wrapText="1"/>
    </xf>
    <xf numFmtId="0" fontId="16" fillId="24" borderId="11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9" fillId="25" borderId="10" xfId="0" applyFont="1" applyFill="1" applyBorder="1" applyAlignment="1">
      <alignment horizontal="left" vertical="center" wrapText="1"/>
    </xf>
    <xf numFmtId="173" fontId="19" fillId="25" borderId="10" xfId="0" applyNumberFormat="1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vertical="top" wrapText="1"/>
    </xf>
    <xf numFmtId="1" fontId="1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0" fontId="16" fillId="24" borderId="13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wrapText="1"/>
    </xf>
    <xf numFmtId="0" fontId="20" fillId="11" borderId="13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173" fontId="5" fillId="24" borderId="10" xfId="0" applyNumberFormat="1" applyFont="1" applyFill="1" applyBorder="1" applyAlignment="1">
      <alignment horizontal="center" wrapText="1"/>
    </xf>
    <xf numFmtId="3" fontId="1" fillId="24" borderId="10" xfId="0" applyNumberFormat="1" applyFont="1" applyFill="1" applyBorder="1" applyAlignment="1">
      <alignment horizontal="center" wrapText="1"/>
    </xf>
    <xf numFmtId="0" fontId="46" fillId="2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wrapText="1"/>
    </xf>
    <xf numFmtId="3" fontId="1" fillId="24" borderId="13" xfId="0" applyNumberFormat="1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vertical="top" wrapText="1"/>
    </xf>
    <xf numFmtId="0" fontId="5" fillId="25" borderId="17" xfId="0" applyFont="1" applyFill="1" applyBorder="1" applyAlignment="1">
      <alignment horizontal="center" wrapText="1"/>
    </xf>
    <xf numFmtId="173" fontId="5" fillId="25" borderId="14" xfId="0" applyNumberFormat="1" applyFont="1" applyFill="1" applyBorder="1" applyAlignment="1">
      <alignment horizontal="center" wrapText="1"/>
    </xf>
    <xf numFmtId="0" fontId="16" fillId="25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0" fillId="6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3" fontId="15" fillId="11" borderId="10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9" fontId="1" fillId="24" borderId="10" xfId="0" applyNumberFormat="1" applyFont="1" applyFill="1" applyBorder="1" applyAlignment="1">
      <alignment horizontal="center" wrapText="1"/>
    </xf>
    <xf numFmtId="9" fontId="17" fillId="24" borderId="10" xfId="0" applyNumberFormat="1" applyFont="1" applyFill="1" applyBorder="1" applyAlignment="1">
      <alignment horizontal="center" wrapText="1"/>
    </xf>
    <xf numFmtId="0" fontId="20" fillId="6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48" fillId="2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  <xf numFmtId="173" fontId="19" fillId="26" borderId="10" xfId="0" applyNumberFormat="1" applyFont="1" applyFill="1" applyBorder="1" applyAlignment="1">
      <alignment horizontal="center"/>
    </xf>
    <xf numFmtId="173" fontId="19" fillId="26" borderId="0" xfId="0" applyNumberFormat="1" applyFont="1" applyFill="1" applyAlignment="1">
      <alignment horizontal="center"/>
    </xf>
    <xf numFmtId="1" fontId="1" fillId="26" borderId="10" xfId="0" applyNumberFormat="1" applyFont="1" applyFill="1" applyBorder="1" applyAlignment="1">
      <alignment horizontal="center" wrapText="1"/>
    </xf>
    <xf numFmtId="0" fontId="5" fillId="26" borderId="10" xfId="0" applyFont="1" applyFill="1" applyBorder="1" applyAlignment="1">
      <alignment horizontal="center" wrapText="1"/>
    </xf>
    <xf numFmtId="1" fontId="1" fillId="26" borderId="13" xfId="0" applyNumberFormat="1" applyFont="1" applyFill="1" applyBorder="1" applyAlignment="1">
      <alignment horizontal="center" wrapText="1"/>
    </xf>
    <xf numFmtId="173" fontId="1" fillId="26" borderId="10" xfId="0" applyNumberFormat="1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 wrapText="1"/>
    </xf>
    <xf numFmtId="0" fontId="8" fillId="26" borderId="13" xfId="0" applyFont="1" applyFill="1" applyBorder="1" applyAlignment="1">
      <alignment wrapText="1"/>
    </xf>
    <xf numFmtId="172" fontId="5" fillId="26" borderId="10" xfId="0" applyNumberFormat="1" applyFont="1" applyFill="1" applyBorder="1" applyAlignment="1">
      <alignment horizontal="center" wrapText="1"/>
    </xf>
    <xf numFmtId="172" fontId="5" fillId="26" borderId="14" xfId="0" applyNumberFormat="1" applyFont="1" applyFill="1" applyBorder="1" applyAlignment="1">
      <alignment horizontal="center" wrapText="1"/>
    </xf>
    <xf numFmtId="173" fontId="5" fillId="26" borderId="10" xfId="0" applyNumberFormat="1" applyFont="1" applyFill="1" applyBorder="1" applyAlignment="1">
      <alignment horizontal="center"/>
    </xf>
    <xf numFmtId="9" fontId="17" fillId="26" borderId="10" xfId="0" applyNumberFormat="1" applyFont="1" applyFill="1" applyBorder="1" applyAlignment="1">
      <alignment horizontal="center" wrapText="1"/>
    </xf>
    <xf numFmtId="9" fontId="1" fillId="26" borderId="10" xfId="0" applyNumberFormat="1" applyFont="1" applyFill="1" applyBorder="1" applyAlignment="1">
      <alignment horizontal="center" wrapText="1"/>
    </xf>
    <xf numFmtId="0" fontId="16" fillId="24" borderId="13" xfId="0" applyFont="1" applyFill="1" applyBorder="1" applyAlignment="1">
      <alignment vertical="center" wrapText="1"/>
    </xf>
    <xf numFmtId="0" fontId="16" fillId="25" borderId="10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center" wrapText="1"/>
    </xf>
    <xf numFmtId="0" fontId="5" fillId="26" borderId="12" xfId="0" applyFont="1" applyFill="1" applyBorder="1" applyAlignment="1">
      <alignment horizontal="center" wrapText="1"/>
    </xf>
    <xf numFmtId="173" fontId="5" fillId="26" borderId="10" xfId="0" applyNumberFormat="1" applyFont="1" applyFill="1" applyBorder="1" applyAlignment="1">
      <alignment horizontal="center" wrapText="1"/>
    </xf>
    <xf numFmtId="0" fontId="16" fillId="26" borderId="10" xfId="0" applyFont="1" applyFill="1" applyBorder="1" applyAlignment="1">
      <alignment vertical="top" wrapText="1"/>
    </xf>
    <xf numFmtId="173" fontId="5" fillId="24" borderId="10" xfId="0" applyNumberFormat="1" applyFont="1" applyFill="1" applyBorder="1" applyAlignment="1">
      <alignment horizontal="center" wrapText="1"/>
    </xf>
    <xf numFmtId="173" fontId="5" fillId="26" borderId="18" xfId="0" applyNumberFormat="1" applyFont="1" applyFill="1" applyBorder="1" applyAlignment="1">
      <alignment horizontal="center" wrapText="1"/>
    </xf>
    <xf numFmtId="0" fontId="23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top"/>
    </xf>
    <xf numFmtId="0" fontId="23" fillId="24" borderId="13" xfId="0" applyFont="1" applyFill="1" applyBorder="1" applyAlignment="1">
      <alignment/>
    </xf>
    <xf numFmtId="0" fontId="17" fillId="24" borderId="13" xfId="0" applyFont="1" applyFill="1" applyBorder="1" applyAlignment="1">
      <alignment vertical="top" wrapText="1"/>
    </xf>
    <xf numFmtId="0" fontId="16" fillId="26" borderId="12" xfId="0" applyFont="1" applyFill="1" applyBorder="1" applyAlignment="1">
      <alignment horizontal="center" wrapText="1"/>
    </xf>
    <xf numFmtId="0" fontId="17" fillId="24" borderId="12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 wrapText="1"/>
    </xf>
    <xf numFmtId="173" fontId="5" fillId="26" borderId="14" xfId="0" applyNumberFormat="1" applyFont="1" applyFill="1" applyBorder="1" applyAlignment="1">
      <alignment horizontal="center" wrapText="1"/>
    </xf>
    <xf numFmtId="9" fontId="5" fillId="26" borderId="10" xfId="0" applyNumberFormat="1" applyFont="1" applyFill="1" applyBorder="1" applyAlignment="1">
      <alignment horizontal="center" wrapText="1"/>
    </xf>
    <xf numFmtId="1" fontId="5" fillId="26" borderId="10" xfId="0" applyNumberFormat="1" applyFont="1" applyFill="1" applyBorder="1" applyAlignment="1">
      <alignment horizontal="center" wrapText="1"/>
    </xf>
    <xf numFmtId="1" fontId="5" fillId="26" borderId="13" xfId="0" applyNumberFormat="1" applyFont="1" applyFill="1" applyBorder="1" applyAlignment="1">
      <alignment horizontal="center" wrapText="1"/>
    </xf>
    <xf numFmtId="1" fontId="6" fillId="26" borderId="14" xfId="0" applyNumberFormat="1" applyFont="1" applyFill="1" applyBorder="1" applyAlignment="1">
      <alignment horizontal="center" wrapText="1"/>
    </xf>
    <xf numFmtId="0" fontId="17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25" borderId="10" xfId="0" applyFont="1" applyFill="1" applyBorder="1" applyAlignment="1">
      <alignment vertical="top" wrapText="1"/>
    </xf>
    <xf numFmtId="0" fontId="1" fillId="24" borderId="12" xfId="0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" fillId="26" borderId="12" xfId="0" applyNumberFormat="1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  <xf numFmtId="0" fontId="16" fillId="26" borderId="10" xfId="0" applyFont="1" applyFill="1" applyBorder="1" applyAlignment="1">
      <alignment vertical="top" wrapText="1"/>
    </xf>
    <xf numFmtId="0" fontId="46" fillId="24" borderId="13" xfId="0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26" borderId="18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17" fillId="24" borderId="10" xfId="0" applyFont="1" applyFill="1" applyBorder="1" applyAlignment="1">
      <alignment horizontal="justify" vertical="top" wrapText="1"/>
    </xf>
    <xf numFmtId="0" fontId="23" fillId="0" borderId="13" xfId="0" applyFont="1" applyBorder="1" applyAlignment="1">
      <alignment wrapText="1"/>
    </xf>
    <xf numFmtId="0" fontId="17" fillId="24" borderId="13" xfId="0" applyFont="1" applyFill="1" applyBorder="1" applyAlignment="1">
      <alignment horizontal="justify" vertical="top" wrapText="1"/>
    </xf>
    <xf numFmtId="0" fontId="20" fillId="27" borderId="10" xfId="0" applyFont="1" applyFill="1" applyBorder="1" applyAlignment="1">
      <alignment vertical="top" wrapText="1"/>
    </xf>
    <xf numFmtId="0" fontId="17" fillId="24" borderId="12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vertical="top" wrapText="1"/>
    </xf>
    <xf numFmtId="9" fontId="19" fillId="26" borderId="10" xfId="0" applyNumberFormat="1" applyFont="1" applyFill="1" applyBorder="1" applyAlignment="1">
      <alignment horizontal="center"/>
    </xf>
    <xf numFmtId="173" fontId="5" fillId="26" borderId="12" xfId="0" applyNumberFormat="1" applyFont="1" applyFill="1" applyBorder="1" applyAlignment="1">
      <alignment horizontal="center" wrapText="1"/>
    </xf>
    <xf numFmtId="0" fontId="17" fillId="24" borderId="18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top" wrapText="1"/>
    </xf>
    <xf numFmtId="0" fontId="16" fillId="26" borderId="10" xfId="0" applyFont="1" applyFill="1" applyBorder="1" applyAlignment="1">
      <alignment horizontal="center" vertical="top" wrapText="1"/>
    </xf>
    <xf numFmtId="0" fontId="46" fillId="0" borderId="19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17" fillId="24" borderId="12" xfId="0" applyFont="1" applyFill="1" applyBorder="1" applyAlignment="1">
      <alignment horizontal="center" wrapText="1"/>
    </xf>
    <xf numFmtId="0" fontId="17" fillId="27" borderId="12" xfId="0" applyFont="1" applyFill="1" applyBorder="1" applyAlignment="1">
      <alignment horizontal="center" vertical="top" wrapText="1"/>
    </xf>
    <xf numFmtId="173" fontId="15" fillId="27" borderId="10" xfId="0" applyNumberFormat="1" applyFont="1" applyFill="1" applyBorder="1" applyAlignment="1">
      <alignment horizontal="center" wrapText="1"/>
    </xf>
    <xf numFmtId="0" fontId="16" fillId="26" borderId="12" xfId="0" applyFont="1" applyFill="1" applyBorder="1" applyAlignment="1">
      <alignment horizontal="center" vertical="top" wrapText="1"/>
    </xf>
    <xf numFmtId="0" fontId="17" fillId="24" borderId="12" xfId="0" applyFont="1" applyFill="1" applyBorder="1" applyAlignment="1">
      <alignment horizontal="center" vertical="top" wrapText="1"/>
    </xf>
    <xf numFmtId="0" fontId="49" fillId="24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24" borderId="13" xfId="0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" fontId="19" fillId="26" borderId="10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16" fillId="24" borderId="12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50" fillId="24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/>
    </xf>
    <xf numFmtId="0" fontId="16" fillId="24" borderId="10" xfId="0" applyFont="1" applyFill="1" applyBorder="1" applyAlignment="1">
      <alignment wrapText="1"/>
    </xf>
    <xf numFmtId="0" fontId="16" fillId="25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wrapText="1"/>
    </xf>
    <xf numFmtId="0" fontId="16" fillId="24" borderId="13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6" fillId="26" borderId="10" xfId="0" applyFont="1" applyFill="1" applyBorder="1" applyAlignment="1">
      <alignment wrapText="1"/>
    </xf>
    <xf numFmtId="0" fontId="17" fillId="24" borderId="12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21" fillId="24" borderId="13" xfId="0" applyFont="1" applyFill="1" applyBorder="1" applyAlignment="1">
      <alignment/>
    </xf>
    <xf numFmtId="0" fontId="16" fillId="24" borderId="13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17" fillId="24" borderId="13" xfId="0" applyFont="1" applyFill="1" applyBorder="1" applyAlignment="1">
      <alignment horizontal="center"/>
    </xf>
    <xf numFmtId="0" fontId="17" fillId="24" borderId="13" xfId="0" applyFont="1" applyFill="1" applyBorder="1" applyAlignment="1">
      <alignment/>
    </xf>
    <xf numFmtId="0" fontId="16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wrapText="1"/>
    </xf>
    <xf numFmtId="0" fontId="16" fillId="26" borderId="12" xfId="0" applyFont="1" applyFill="1" applyBorder="1" applyAlignment="1">
      <alignment horizontal="center" wrapText="1"/>
    </xf>
    <xf numFmtId="0" fontId="16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wrapText="1"/>
    </xf>
    <xf numFmtId="1" fontId="1" fillId="24" borderId="14" xfId="0" applyNumberFormat="1" applyFont="1" applyFill="1" applyBorder="1" applyAlignment="1">
      <alignment horizontal="center" wrapText="1"/>
    </xf>
    <xf numFmtId="0" fontId="16" fillId="26" borderId="13" xfId="0" applyNumberFormat="1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17" fillId="24" borderId="18" xfId="0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vertical="center" wrapText="1"/>
    </xf>
    <xf numFmtId="0" fontId="16" fillId="25" borderId="13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/>
    </xf>
    <xf numFmtId="172" fontId="5" fillId="25" borderId="14" xfId="0" applyNumberFormat="1" applyFont="1" applyFill="1" applyBorder="1" applyAlignment="1">
      <alignment horizontal="center" wrapText="1"/>
    </xf>
    <xf numFmtId="0" fontId="1" fillId="25" borderId="12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1" fontId="5" fillId="25" borderId="10" xfId="0" applyNumberFormat="1" applyFont="1" applyFill="1" applyBorder="1" applyAlignment="1">
      <alignment horizontal="center" wrapText="1"/>
    </xf>
    <xf numFmtId="0" fontId="46" fillId="25" borderId="10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3" fillId="25" borderId="15" xfId="0" applyNumberFormat="1" applyFont="1" applyFill="1" applyBorder="1" applyAlignment="1">
      <alignment horizontal="center" vertical="center"/>
    </xf>
    <xf numFmtId="49" fontId="4" fillId="25" borderId="15" xfId="0" applyNumberFormat="1" applyFont="1" applyFill="1" applyBorder="1" applyAlignment="1">
      <alignment horizontal="center" vertical="center"/>
    </xf>
    <xf numFmtId="49" fontId="3" fillId="25" borderId="16" xfId="0" applyNumberFormat="1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horizontal="center" wrapText="1"/>
    </xf>
    <xf numFmtId="3" fontId="1" fillId="25" borderId="13" xfId="0" applyNumberFormat="1" applyFont="1" applyFill="1" applyBorder="1" applyAlignment="1">
      <alignment horizontal="center" wrapText="1"/>
    </xf>
    <xf numFmtId="1" fontId="5" fillId="25" borderId="13" xfId="0" applyNumberFormat="1" applyFont="1" applyFill="1" applyBorder="1" applyAlignment="1">
      <alignment horizontal="center" wrapText="1"/>
    </xf>
    <xf numFmtId="0" fontId="1" fillId="25" borderId="12" xfId="0" applyFont="1" applyFill="1" applyBorder="1" applyAlignment="1">
      <alignment horizontal="center" wrapText="1"/>
    </xf>
    <xf numFmtId="173" fontId="1" fillId="25" borderId="10" xfId="0" applyNumberFormat="1" applyFont="1" applyFill="1" applyBorder="1" applyAlignment="1">
      <alignment horizontal="center" wrapText="1"/>
    </xf>
    <xf numFmtId="172" fontId="1" fillId="25" borderId="10" xfId="0" applyNumberFormat="1" applyFont="1" applyFill="1" applyBorder="1" applyAlignment="1">
      <alignment horizontal="center" wrapText="1"/>
    </xf>
    <xf numFmtId="173" fontId="5" fillId="26" borderId="14" xfId="0" applyNumberFormat="1" applyFont="1" applyFill="1" applyBorder="1" applyAlignment="1">
      <alignment horizontal="center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24" borderId="11" xfId="0" applyFont="1" applyFill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24" borderId="15" xfId="0" applyFont="1" applyFill="1" applyBorder="1" applyAlignment="1">
      <alignment horizontal="center"/>
    </xf>
    <xf numFmtId="0" fontId="46" fillId="24" borderId="20" xfId="0" applyFont="1" applyFill="1" applyBorder="1" applyAlignment="1">
      <alignment horizontal="center"/>
    </xf>
    <xf numFmtId="0" fontId="46" fillId="24" borderId="18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vertical="top" wrapText="1"/>
    </xf>
    <xf numFmtId="0" fontId="16" fillId="26" borderId="13" xfId="0" applyFont="1" applyFill="1" applyBorder="1" applyAlignment="1">
      <alignment vertical="top" wrapText="1"/>
    </xf>
    <xf numFmtId="0" fontId="46" fillId="24" borderId="19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46" fillId="24" borderId="19" xfId="0" applyFont="1" applyFill="1" applyBorder="1" applyAlignment="1">
      <alignment horizontal="center"/>
    </xf>
    <xf numFmtId="0" fontId="46" fillId="24" borderId="19" xfId="0" applyFont="1" applyFill="1" applyBorder="1" applyAlignment="1">
      <alignment/>
    </xf>
    <xf numFmtId="0" fontId="46" fillId="24" borderId="20" xfId="0" applyFont="1" applyFill="1" applyBorder="1" applyAlignment="1">
      <alignment/>
    </xf>
    <xf numFmtId="0" fontId="46" fillId="24" borderId="18" xfId="0" applyFont="1" applyFill="1" applyBorder="1" applyAlignment="1">
      <alignment/>
    </xf>
    <xf numFmtId="0" fontId="16" fillId="24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24" borderId="20" xfId="0" applyFont="1" applyFill="1" applyBorder="1" applyAlignment="1">
      <alignment horizontal="center"/>
    </xf>
    <xf numFmtId="0" fontId="16" fillId="24" borderId="18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26" borderId="13" xfId="0" applyFont="1" applyFill="1" applyBorder="1" applyAlignment="1">
      <alignment horizontal="left" vertical="top" wrapText="1"/>
    </xf>
    <xf numFmtId="0" fontId="16" fillId="26" borderId="14" xfId="0" applyFont="1" applyFill="1" applyBorder="1" applyAlignment="1">
      <alignment horizontal="left" vertical="top" wrapText="1"/>
    </xf>
    <xf numFmtId="0" fontId="16" fillId="26" borderId="13" xfId="0" applyFont="1" applyFill="1" applyBorder="1" applyAlignment="1">
      <alignment horizontal="left" vertical="top" wrapText="1"/>
    </xf>
    <xf numFmtId="0" fontId="16" fillId="26" borderId="13" xfId="0" applyNumberFormat="1" applyFont="1" applyFill="1" applyBorder="1" applyAlignment="1">
      <alignment horizontal="left" vertical="top" wrapText="1"/>
    </xf>
    <xf numFmtId="0" fontId="16" fillId="26" borderId="13" xfId="0" applyFont="1" applyFill="1" applyBorder="1" applyAlignment="1">
      <alignment vertical="center" wrapText="1"/>
    </xf>
    <xf numFmtId="0" fontId="16" fillId="26" borderId="13" xfId="0" applyFont="1" applyFill="1" applyBorder="1" applyAlignment="1">
      <alignment horizontal="left" vertical="center" wrapText="1"/>
    </xf>
    <xf numFmtId="0" fontId="16" fillId="26" borderId="15" xfId="0" applyFont="1" applyFill="1" applyBorder="1" applyAlignment="1">
      <alignment horizontal="left" vertical="center" wrapText="1"/>
    </xf>
    <xf numFmtId="0" fontId="16" fillId="26" borderId="18" xfId="0" applyFont="1" applyFill="1" applyBorder="1" applyAlignment="1">
      <alignment horizontal="left" vertical="top" wrapText="1"/>
    </xf>
    <xf numFmtId="0" fontId="5" fillId="26" borderId="13" xfId="0" applyFont="1" applyFill="1" applyBorder="1" applyAlignment="1">
      <alignment horizontal="left" vertical="top" wrapText="1"/>
    </xf>
    <xf numFmtId="173" fontId="19" fillId="26" borderId="10" xfId="0" applyNumberFormat="1" applyFont="1" applyFill="1" applyBorder="1" applyAlignment="1">
      <alignment/>
    </xf>
    <xf numFmtId="4" fontId="19" fillId="25" borderId="10" xfId="0" applyNumberFormat="1" applyFont="1" applyFill="1" applyBorder="1" applyAlignment="1">
      <alignment horizontal="center" wrapText="1"/>
    </xf>
    <xf numFmtId="173" fontId="46" fillId="17" borderId="10" xfId="0" applyNumberFormat="1" applyFont="1" applyFill="1" applyBorder="1" applyAlignment="1">
      <alignment horizontal="center"/>
    </xf>
    <xf numFmtId="173" fontId="5" fillId="17" borderId="10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24" borderId="22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16" fillId="24" borderId="10" xfId="0" applyFont="1" applyFill="1" applyBorder="1" applyAlignment="1">
      <alignment vertical="top" wrapText="1"/>
    </xf>
    <xf numFmtId="0" fontId="25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26" fillId="24" borderId="22" xfId="0" applyFont="1" applyFill="1" applyBorder="1" applyAlignment="1">
      <alignment horizontal="left" vertical="top"/>
    </xf>
    <xf numFmtId="0" fontId="26" fillId="24" borderId="0" xfId="0" applyFont="1" applyFill="1" applyBorder="1" applyAlignment="1">
      <alignment horizontal="left" vertical="top"/>
    </xf>
    <xf numFmtId="2" fontId="26" fillId="24" borderId="22" xfId="0" applyNumberFormat="1" applyFont="1" applyFill="1" applyBorder="1" applyAlignment="1">
      <alignment horizontal="left" vertical="top"/>
    </xf>
    <xf numFmtId="173" fontId="19" fillId="26" borderId="13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left" wrapText="1"/>
    </xf>
    <xf numFmtId="0" fontId="9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textRotation="90" wrapText="1"/>
    </xf>
    <xf numFmtId="0" fontId="1" fillId="24" borderId="23" xfId="0" applyFont="1" applyFill="1" applyBorder="1" applyAlignment="1">
      <alignment horizontal="center" vertical="center" textRotation="90" wrapText="1"/>
    </xf>
    <xf numFmtId="0" fontId="1" fillId="24" borderId="24" xfId="0" applyFont="1" applyFill="1" applyBorder="1" applyAlignment="1">
      <alignment horizontal="center" vertical="center" textRotation="90" wrapText="1"/>
    </xf>
    <xf numFmtId="0" fontId="1" fillId="24" borderId="17" xfId="0" applyFont="1" applyFill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26" fillId="24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7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4"/>
  <sheetViews>
    <sheetView tabSelected="1" zoomScale="84" zoomScaleNormal="84" zoomScalePageLayoutView="0" workbookViewId="0" topLeftCell="A1">
      <selection activeCell="AB166" sqref="AB166"/>
    </sheetView>
  </sheetViews>
  <sheetFormatPr defaultColWidth="9.140625" defaultRowHeight="15"/>
  <cols>
    <col min="1" max="27" width="4.00390625" style="9" customWidth="1"/>
    <col min="28" max="28" width="65.7109375" style="9" customWidth="1"/>
    <col min="29" max="29" width="10.140625" style="9" customWidth="1"/>
    <col min="30" max="30" width="16.140625" style="9" customWidth="1"/>
    <col min="31" max="31" width="15.28125" style="9" customWidth="1"/>
    <col min="32" max="32" width="15.57421875" style="9" customWidth="1"/>
    <col min="33" max="33" width="16.7109375" style="9" customWidth="1"/>
    <col min="34" max="16384" width="9.140625" style="9" customWidth="1"/>
  </cols>
  <sheetData>
    <row r="1" spans="1:33" ht="72.75" customHeight="1">
      <c r="A1" s="10"/>
      <c r="B1" s="10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3"/>
      <c r="AD1" s="14"/>
      <c r="AE1" s="306" t="s">
        <v>221</v>
      </c>
      <c r="AF1" s="307"/>
      <c r="AG1" s="307"/>
    </row>
    <row r="2" spans="1:33" ht="15.75">
      <c r="A2" s="10"/>
      <c r="B2" s="10"/>
      <c r="C2" s="11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3"/>
      <c r="AD2" s="14"/>
      <c r="AE2" s="14"/>
      <c r="AF2" s="14"/>
      <c r="AG2" s="15"/>
    </row>
    <row r="3" spans="1:33" ht="18.75">
      <c r="A3" s="16"/>
      <c r="B3" s="16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</row>
    <row r="4" spans="1:33" ht="18.75">
      <c r="A4" s="309" t="s">
        <v>222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</row>
    <row r="5" spans="1:33" ht="18.75">
      <c r="A5" s="310" t="s">
        <v>224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18.75">
      <c r="A6" s="309" t="s">
        <v>172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</row>
    <row r="7" spans="1:33" ht="15.75">
      <c r="A7" s="33"/>
      <c r="B7" s="33"/>
      <c r="C7" s="321" t="s">
        <v>223</v>
      </c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</row>
    <row r="8" spans="1:33" ht="15.75">
      <c r="A8" s="299" t="s">
        <v>3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</row>
    <row r="9" spans="1:33" ht="15.75">
      <c r="A9" s="299" t="s">
        <v>29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</row>
    <row r="10" spans="1:33" ht="15.75">
      <c r="A10" s="308" t="s">
        <v>30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</row>
    <row r="11" spans="1:33" ht="15.75">
      <c r="A11" s="308" t="s">
        <v>21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</row>
    <row r="12" spans="1:33" ht="15.75">
      <c r="A12" s="308" t="s">
        <v>22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</row>
    <row r="13" spans="1:33" ht="15.75">
      <c r="A13" s="308" t="s">
        <v>23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</row>
    <row r="14" spans="1:33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17"/>
      <c r="AD14" s="18"/>
      <c r="AE14" s="18"/>
      <c r="AF14" s="18"/>
      <c r="AG14" s="19"/>
    </row>
    <row r="15" spans="1:33" ht="5.25" customHeight="1">
      <c r="A15" s="10"/>
      <c r="B15" s="10"/>
      <c r="C15" s="12"/>
      <c r="D15" s="12"/>
      <c r="E15" s="12"/>
      <c r="F15" s="12"/>
      <c r="G15" s="12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2"/>
      <c r="AE15" s="22"/>
      <c r="AF15" s="22"/>
      <c r="AG15" s="23"/>
    </row>
    <row r="16" spans="1:33" ht="15" customHeight="1">
      <c r="A16" s="311" t="s">
        <v>4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1" t="s">
        <v>10</v>
      </c>
      <c r="S16" s="312"/>
      <c r="T16" s="312"/>
      <c r="U16" s="312"/>
      <c r="V16" s="312"/>
      <c r="W16" s="312"/>
      <c r="X16" s="312"/>
      <c r="Y16" s="312"/>
      <c r="Z16" s="312"/>
      <c r="AA16" s="312"/>
      <c r="AB16" s="313" t="s">
        <v>9</v>
      </c>
      <c r="AC16" s="314" t="s">
        <v>2</v>
      </c>
      <c r="AD16" s="300" t="s">
        <v>227</v>
      </c>
      <c r="AE16" s="301"/>
      <c r="AF16" s="301"/>
      <c r="AG16" s="302"/>
    </row>
    <row r="17" spans="1:33" ht="15" customHeight="1">
      <c r="A17" s="317" t="s">
        <v>11</v>
      </c>
      <c r="B17" s="295"/>
      <c r="C17" s="296"/>
      <c r="D17" s="317" t="s">
        <v>12</v>
      </c>
      <c r="E17" s="296"/>
      <c r="F17" s="317" t="s">
        <v>13</v>
      </c>
      <c r="G17" s="296"/>
      <c r="H17" s="300" t="s">
        <v>16</v>
      </c>
      <c r="I17" s="301"/>
      <c r="J17" s="301"/>
      <c r="K17" s="301"/>
      <c r="L17" s="301"/>
      <c r="M17" s="301"/>
      <c r="N17" s="301"/>
      <c r="O17" s="301"/>
      <c r="P17" s="301"/>
      <c r="Q17" s="302"/>
      <c r="R17" s="317" t="s">
        <v>14</v>
      </c>
      <c r="S17" s="296"/>
      <c r="T17" s="326" t="s">
        <v>15</v>
      </c>
      <c r="U17" s="326" t="s">
        <v>17</v>
      </c>
      <c r="V17" s="326" t="s">
        <v>18</v>
      </c>
      <c r="W17" s="317" t="s">
        <v>19</v>
      </c>
      <c r="X17" s="295"/>
      <c r="Y17" s="296"/>
      <c r="Z17" s="317" t="s">
        <v>20</v>
      </c>
      <c r="AA17" s="295"/>
      <c r="AB17" s="313"/>
      <c r="AC17" s="315"/>
      <c r="AD17" s="303"/>
      <c r="AE17" s="304"/>
      <c r="AF17" s="304"/>
      <c r="AG17" s="305"/>
    </row>
    <row r="18" spans="1:33" ht="114.75" customHeight="1">
      <c r="A18" s="318"/>
      <c r="B18" s="319"/>
      <c r="C18" s="320"/>
      <c r="D18" s="318"/>
      <c r="E18" s="320"/>
      <c r="F18" s="318"/>
      <c r="G18" s="320"/>
      <c r="H18" s="303"/>
      <c r="I18" s="304"/>
      <c r="J18" s="304"/>
      <c r="K18" s="304"/>
      <c r="L18" s="304"/>
      <c r="M18" s="304"/>
      <c r="N18" s="304"/>
      <c r="O18" s="304"/>
      <c r="P18" s="304"/>
      <c r="Q18" s="305"/>
      <c r="R18" s="318"/>
      <c r="S18" s="320"/>
      <c r="T18" s="327"/>
      <c r="U18" s="327"/>
      <c r="V18" s="327"/>
      <c r="W18" s="318"/>
      <c r="X18" s="319"/>
      <c r="Y18" s="320"/>
      <c r="Z18" s="318"/>
      <c r="AA18" s="319"/>
      <c r="AB18" s="313"/>
      <c r="AC18" s="316"/>
      <c r="AD18" s="24" t="s">
        <v>225</v>
      </c>
      <c r="AE18" s="24" t="s">
        <v>226</v>
      </c>
      <c r="AF18" s="24" t="s">
        <v>228</v>
      </c>
      <c r="AG18" s="24" t="s">
        <v>229</v>
      </c>
    </row>
    <row r="19" spans="1:33" ht="15">
      <c r="A19" s="25">
        <v>1</v>
      </c>
      <c r="B19" s="25">
        <v>2</v>
      </c>
      <c r="C19" s="25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25">
        <v>14</v>
      </c>
      <c r="O19" s="25">
        <v>15</v>
      </c>
      <c r="P19" s="25">
        <v>16</v>
      </c>
      <c r="Q19" s="25">
        <v>17</v>
      </c>
      <c r="R19" s="25">
        <v>18</v>
      </c>
      <c r="S19" s="25">
        <v>19</v>
      </c>
      <c r="T19" s="25">
        <v>20</v>
      </c>
      <c r="U19" s="25">
        <v>21</v>
      </c>
      <c r="V19" s="25">
        <v>22</v>
      </c>
      <c r="W19" s="25">
        <v>23</v>
      </c>
      <c r="X19" s="25">
        <v>24</v>
      </c>
      <c r="Y19" s="25">
        <v>25</v>
      </c>
      <c r="Z19" s="25">
        <v>26</v>
      </c>
      <c r="AA19" s="25">
        <v>27</v>
      </c>
      <c r="AB19" s="25">
        <v>28</v>
      </c>
      <c r="AC19" s="25">
        <v>29</v>
      </c>
      <c r="AD19" s="25">
        <v>35</v>
      </c>
      <c r="AE19" s="25">
        <v>33</v>
      </c>
      <c r="AF19" s="25">
        <v>34</v>
      </c>
      <c r="AG19" s="25">
        <v>35</v>
      </c>
    </row>
    <row r="20" spans="1:33" ht="28.5" customHeight="1">
      <c r="A20" s="25" t="s">
        <v>25</v>
      </c>
      <c r="B20" s="27" t="s">
        <v>25</v>
      </c>
      <c r="C20" s="27" t="s">
        <v>25</v>
      </c>
      <c r="D20" s="25" t="s">
        <v>25</v>
      </c>
      <c r="E20" s="27" t="s">
        <v>25</v>
      </c>
      <c r="F20" s="25" t="s">
        <v>25</v>
      </c>
      <c r="G20" s="26" t="s">
        <v>25</v>
      </c>
      <c r="H20" s="28">
        <v>8</v>
      </c>
      <c r="I20" s="1">
        <v>8</v>
      </c>
      <c r="J20" s="25" t="s">
        <v>25</v>
      </c>
      <c r="K20" s="25" t="s">
        <v>25</v>
      </c>
      <c r="L20" s="25" t="s">
        <v>25</v>
      </c>
      <c r="M20" s="25" t="s">
        <v>25</v>
      </c>
      <c r="N20" s="25" t="s">
        <v>25</v>
      </c>
      <c r="O20" s="25" t="s">
        <v>25</v>
      </c>
      <c r="P20" s="25" t="s">
        <v>25</v>
      </c>
      <c r="Q20" s="25" t="s">
        <v>25</v>
      </c>
      <c r="R20" s="1">
        <v>8</v>
      </c>
      <c r="S20" s="1">
        <v>8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43" t="s">
        <v>5</v>
      </c>
      <c r="AC20" s="45" t="s">
        <v>24</v>
      </c>
      <c r="AD20" s="44">
        <f>AD33+AD48+AD56+AD62+AD120+AD144</f>
        <v>150935.50000000003</v>
      </c>
      <c r="AE20" s="44">
        <f>AE33+AE48+AE56+AE62+AE120+AE144</f>
        <v>150021.90000000002</v>
      </c>
      <c r="AF20" s="281">
        <v>0.99</v>
      </c>
      <c r="AG20" s="280"/>
    </row>
    <row r="21" spans="1:33" ht="38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">
        <v>8</v>
      </c>
      <c r="S21" s="1">
        <v>8</v>
      </c>
      <c r="T21" s="3" t="s">
        <v>1</v>
      </c>
      <c r="U21" s="2" t="s">
        <v>6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  <c r="AB21" s="34" t="s">
        <v>200</v>
      </c>
      <c r="AC21" s="36"/>
      <c r="AD21" s="32"/>
      <c r="AE21" s="32"/>
      <c r="AF21" s="32"/>
      <c r="AG21" s="115"/>
    </row>
    <row r="22" spans="1:33" ht="39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">
        <v>8</v>
      </c>
      <c r="S22" s="1">
        <v>8</v>
      </c>
      <c r="T22" s="3" t="s">
        <v>1</v>
      </c>
      <c r="U22" s="2" t="s">
        <v>6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5" t="s">
        <v>6</v>
      </c>
      <c r="AB22" s="40" t="s">
        <v>201</v>
      </c>
      <c r="AC22" s="41" t="s">
        <v>0</v>
      </c>
      <c r="AD22" s="41">
        <v>55</v>
      </c>
      <c r="AE22" s="41">
        <v>55</v>
      </c>
      <c r="AF22" s="44">
        <f>AE22/AD22</f>
        <v>1</v>
      </c>
      <c r="AG22" s="114"/>
    </row>
    <row r="23" spans="1:33" ht="39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">
        <v>8</v>
      </c>
      <c r="S23" s="1">
        <v>8</v>
      </c>
      <c r="T23" s="3" t="s">
        <v>1</v>
      </c>
      <c r="U23" s="2" t="s">
        <v>7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5" t="s">
        <v>1</v>
      </c>
      <c r="AB23" s="42" t="s">
        <v>202</v>
      </c>
      <c r="AC23" s="37"/>
      <c r="AD23" s="38"/>
      <c r="AE23" s="38"/>
      <c r="AF23" s="38"/>
      <c r="AG23" s="141"/>
    </row>
    <row r="24" spans="1:33" ht="35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">
        <v>8</v>
      </c>
      <c r="S24" s="1">
        <v>8</v>
      </c>
      <c r="T24" s="3" t="s">
        <v>1</v>
      </c>
      <c r="U24" s="2" t="s">
        <v>7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5" t="s">
        <v>6</v>
      </c>
      <c r="AB24" s="46" t="s">
        <v>203</v>
      </c>
      <c r="AC24" s="6" t="s">
        <v>0</v>
      </c>
      <c r="AD24" s="47">
        <v>100</v>
      </c>
      <c r="AE24" s="47">
        <v>100</v>
      </c>
      <c r="AF24" s="44">
        <f>AE24/AD24</f>
        <v>1</v>
      </c>
      <c r="AG24" s="139"/>
    </row>
    <row r="25" spans="1:33" ht="35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">
        <v>8</v>
      </c>
      <c r="S25" s="1">
        <v>8</v>
      </c>
      <c r="T25" s="3" t="s">
        <v>1</v>
      </c>
      <c r="U25" s="2" t="s">
        <v>8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5" t="s">
        <v>1</v>
      </c>
      <c r="AB25" s="50" t="s">
        <v>204</v>
      </c>
      <c r="AC25" s="6"/>
      <c r="AD25" s="47"/>
      <c r="AE25" s="47"/>
      <c r="AF25" s="47"/>
      <c r="AG25" s="139"/>
    </row>
    <row r="26" spans="1:33" ht="3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">
        <v>8</v>
      </c>
      <c r="S26" s="1">
        <v>8</v>
      </c>
      <c r="T26" s="3" t="s">
        <v>1</v>
      </c>
      <c r="U26" s="2" t="s">
        <v>8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5" t="s">
        <v>6</v>
      </c>
      <c r="AB26" s="51" t="s">
        <v>205</v>
      </c>
      <c r="AC26" s="6" t="s">
        <v>0</v>
      </c>
      <c r="AD26" s="47">
        <v>35</v>
      </c>
      <c r="AE26" s="47">
        <v>35</v>
      </c>
      <c r="AF26" s="44">
        <f>AE26/AD26</f>
        <v>1</v>
      </c>
      <c r="AG26" s="139"/>
    </row>
    <row r="27" spans="1:33" ht="35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">
        <v>8</v>
      </c>
      <c r="S27" s="1">
        <v>8</v>
      </c>
      <c r="T27" s="3" t="s">
        <v>1</v>
      </c>
      <c r="U27" s="2" t="s">
        <v>28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5" t="s">
        <v>1</v>
      </c>
      <c r="AB27" s="51" t="s">
        <v>206</v>
      </c>
      <c r="AC27" s="49"/>
      <c r="AD27" s="47"/>
      <c r="AE27" s="47"/>
      <c r="AF27" s="47"/>
      <c r="AG27" s="139"/>
    </row>
    <row r="28" spans="1:33" ht="4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">
        <v>8</v>
      </c>
      <c r="S28" s="1">
        <v>8</v>
      </c>
      <c r="T28" s="3" t="s">
        <v>1</v>
      </c>
      <c r="U28" s="2" t="s">
        <v>28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5" t="s">
        <v>6</v>
      </c>
      <c r="AB28" s="46" t="s">
        <v>207</v>
      </c>
      <c r="AC28" s="6" t="s">
        <v>0</v>
      </c>
      <c r="AD28" s="47">
        <v>12</v>
      </c>
      <c r="AE28" s="47">
        <v>12</v>
      </c>
      <c r="AF28" s="44">
        <f>AE28/AD28</f>
        <v>1</v>
      </c>
      <c r="AG28" s="139"/>
    </row>
    <row r="29" spans="1:33" ht="35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">
        <v>8</v>
      </c>
      <c r="S29" s="1">
        <v>8</v>
      </c>
      <c r="T29" s="3" t="s">
        <v>1</v>
      </c>
      <c r="U29" s="2" t="s">
        <v>31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5" t="s">
        <v>1</v>
      </c>
      <c r="AB29" s="35" t="s">
        <v>208</v>
      </c>
      <c r="AC29" s="49"/>
      <c r="AD29" s="47"/>
      <c r="AE29" s="47"/>
      <c r="AF29" s="47"/>
      <c r="AG29" s="139"/>
    </row>
    <row r="30" spans="1:33" ht="35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">
        <v>8</v>
      </c>
      <c r="S30" s="1">
        <v>8</v>
      </c>
      <c r="T30" s="3" t="s">
        <v>1</v>
      </c>
      <c r="U30" s="2" t="s">
        <v>31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5" t="s">
        <v>6</v>
      </c>
      <c r="AB30" s="46" t="s">
        <v>209</v>
      </c>
      <c r="AC30" s="6" t="s">
        <v>0</v>
      </c>
      <c r="AD30" s="47">
        <v>94</v>
      </c>
      <c r="AE30" s="47">
        <v>94</v>
      </c>
      <c r="AF30" s="44">
        <f>AE30/AD30</f>
        <v>1</v>
      </c>
      <c r="AG30" s="139"/>
    </row>
    <row r="31" spans="1:33" ht="35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">
        <v>8</v>
      </c>
      <c r="S31" s="1">
        <v>8</v>
      </c>
      <c r="T31" s="3" t="s">
        <v>1</v>
      </c>
      <c r="U31" s="2" t="s">
        <v>32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5" t="s">
        <v>1</v>
      </c>
      <c r="AB31" s="35" t="s">
        <v>210</v>
      </c>
      <c r="AC31" s="49"/>
      <c r="AD31" s="47"/>
      <c r="AE31" s="47"/>
      <c r="AF31" s="47"/>
      <c r="AG31" s="139"/>
    </row>
    <row r="32" spans="1:33" ht="46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">
        <v>8</v>
      </c>
      <c r="S32" s="1">
        <v>8</v>
      </c>
      <c r="T32" s="3" t="s">
        <v>1</v>
      </c>
      <c r="U32" s="2" t="s">
        <v>32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5" t="s">
        <v>6</v>
      </c>
      <c r="AB32" s="50" t="s">
        <v>211</v>
      </c>
      <c r="AC32" s="52" t="s">
        <v>0</v>
      </c>
      <c r="AD32" s="53">
        <v>80</v>
      </c>
      <c r="AE32" s="53">
        <v>80</v>
      </c>
      <c r="AF32" s="44">
        <f>AE32/AD32</f>
        <v>1</v>
      </c>
      <c r="AG32" s="140"/>
    </row>
    <row r="33" spans="1:33" ht="4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  <c r="M33" s="8"/>
      <c r="N33" s="8"/>
      <c r="O33" s="8"/>
      <c r="P33" s="8"/>
      <c r="Q33" s="8"/>
      <c r="R33" s="1">
        <v>8</v>
      </c>
      <c r="S33" s="1">
        <v>8</v>
      </c>
      <c r="T33" s="2" t="s">
        <v>6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4" t="s">
        <v>1</v>
      </c>
      <c r="AB33" s="56" t="s">
        <v>34</v>
      </c>
      <c r="AC33" s="54" t="s">
        <v>33</v>
      </c>
      <c r="AD33" s="96">
        <f>AD34+AD40</f>
        <v>70</v>
      </c>
      <c r="AE33" s="96">
        <f>AE34+AE40</f>
        <v>70</v>
      </c>
      <c r="AF33" s="44">
        <f aca="true" t="shared" si="0" ref="AF33:AF74">AE33/AD33</f>
        <v>1</v>
      </c>
      <c r="AG33" s="108"/>
    </row>
    <row r="34" spans="1:33" ht="4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  <c r="M34" s="8"/>
      <c r="N34" s="8"/>
      <c r="O34" s="8"/>
      <c r="P34" s="8"/>
      <c r="Q34" s="8"/>
      <c r="R34" s="1">
        <v>8</v>
      </c>
      <c r="S34" s="1">
        <v>8</v>
      </c>
      <c r="T34" s="2" t="s">
        <v>6</v>
      </c>
      <c r="U34" s="3" t="s">
        <v>1</v>
      </c>
      <c r="V34" s="2" t="s">
        <v>6</v>
      </c>
      <c r="W34" s="3" t="s">
        <v>1</v>
      </c>
      <c r="X34" s="3" t="s">
        <v>1</v>
      </c>
      <c r="Y34" s="3" t="s">
        <v>1</v>
      </c>
      <c r="Z34" s="3" t="s">
        <v>1</v>
      </c>
      <c r="AA34" s="4" t="s">
        <v>1</v>
      </c>
      <c r="AB34" s="81" t="s">
        <v>35</v>
      </c>
      <c r="AC34" s="82" t="s">
        <v>24</v>
      </c>
      <c r="AD34" s="83">
        <f>AD36+AD38</f>
        <v>40</v>
      </c>
      <c r="AE34" s="83">
        <f>AE36+AE38</f>
        <v>40</v>
      </c>
      <c r="AF34" s="44">
        <f t="shared" si="0"/>
        <v>1</v>
      </c>
      <c r="AG34" s="109"/>
    </row>
    <row r="35" spans="1:33" ht="4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  <c r="M35" s="8"/>
      <c r="N35" s="8"/>
      <c r="O35" s="8"/>
      <c r="P35" s="8"/>
      <c r="Q35" s="8"/>
      <c r="R35" s="1">
        <v>8</v>
      </c>
      <c r="S35" s="1">
        <v>8</v>
      </c>
      <c r="T35" s="2" t="s">
        <v>6</v>
      </c>
      <c r="U35" s="3" t="s">
        <v>1</v>
      </c>
      <c r="V35" s="2" t="s">
        <v>6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6</v>
      </c>
      <c r="AB35" s="35" t="s">
        <v>36</v>
      </c>
      <c r="AC35" s="55" t="s">
        <v>26</v>
      </c>
      <c r="AD35" s="59">
        <v>140</v>
      </c>
      <c r="AE35" s="59">
        <v>140</v>
      </c>
      <c r="AF35" s="44">
        <f t="shared" si="0"/>
        <v>1</v>
      </c>
      <c r="AG35" s="139"/>
    </row>
    <row r="36" spans="1:33" ht="51.75" customHeight="1">
      <c r="A36" s="60">
        <v>7</v>
      </c>
      <c r="B36" s="60">
        <v>6</v>
      </c>
      <c r="C36" s="60">
        <v>5</v>
      </c>
      <c r="D36" s="60">
        <v>0</v>
      </c>
      <c r="E36" s="60">
        <v>4</v>
      </c>
      <c r="F36" s="60">
        <v>1</v>
      </c>
      <c r="G36" s="60">
        <v>2</v>
      </c>
      <c r="H36" s="61">
        <v>8</v>
      </c>
      <c r="I36" s="61">
        <v>8</v>
      </c>
      <c r="J36" s="60">
        <v>1</v>
      </c>
      <c r="K36" s="60">
        <v>0</v>
      </c>
      <c r="L36" s="60">
        <v>1</v>
      </c>
      <c r="M36" s="60">
        <v>2</v>
      </c>
      <c r="N36" s="60">
        <v>0</v>
      </c>
      <c r="O36" s="60">
        <v>0</v>
      </c>
      <c r="P36" s="60">
        <v>1</v>
      </c>
      <c r="Q36" s="60">
        <v>0</v>
      </c>
      <c r="R36" s="61">
        <v>8</v>
      </c>
      <c r="S36" s="61">
        <v>8</v>
      </c>
      <c r="T36" s="60">
        <v>1</v>
      </c>
      <c r="U36" s="60">
        <v>0</v>
      </c>
      <c r="V36" s="60">
        <v>1</v>
      </c>
      <c r="W36" s="60">
        <v>0</v>
      </c>
      <c r="X36" s="60">
        <v>0</v>
      </c>
      <c r="Y36" s="60">
        <v>1</v>
      </c>
      <c r="Z36" s="60">
        <v>0</v>
      </c>
      <c r="AA36" s="62">
        <v>0</v>
      </c>
      <c r="AB36" s="127" t="s">
        <v>79</v>
      </c>
      <c r="AC36" s="111" t="s">
        <v>24</v>
      </c>
      <c r="AD36" s="126">
        <v>10</v>
      </c>
      <c r="AE36" s="126">
        <v>10</v>
      </c>
      <c r="AF36" s="44">
        <f t="shared" si="0"/>
        <v>1</v>
      </c>
      <c r="AG36" s="116"/>
    </row>
    <row r="37" spans="1:33" ht="42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4"/>
      <c r="L37" s="64"/>
      <c r="M37" s="64"/>
      <c r="N37" s="64"/>
      <c r="O37" s="64"/>
      <c r="P37" s="64"/>
      <c r="Q37" s="64"/>
      <c r="R37" s="65">
        <v>8</v>
      </c>
      <c r="S37" s="65">
        <v>8</v>
      </c>
      <c r="T37" s="66" t="s">
        <v>6</v>
      </c>
      <c r="U37" s="67" t="s">
        <v>1</v>
      </c>
      <c r="V37" s="66" t="s">
        <v>6</v>
      </c>
      <c r="W37" s="67" t="s">
        <v>1</v>
      </c>
      <c r="X37" s="67" t="s">
        <v>1</v>
      </c>
      <c r="Y37" s="66" t="s">
        <v>6</v>
      </c>
      <c r="Z37" s="67" t="s">
        <v>1</v>
      </c>
      <c r="AA37" s="68" t="s">
        <v>6</v>
      </c>
      <c r="AB37" s="50" t="s">
        <v>38</v>
      </c>
      <c r="AC37" s="69" t="s">
        <v>37</v>
      </c>
      <c r="AD37" s="70">
        <v>460</v>
      </c>
      <c r="AE37" s="70">
        <v>460</v>
      </c>
      <c r="AF37" s="44">
        <f t="shared" si="0"/>
        <v>1</v>
      </c>
      <c r="AG37" s="140"/>
    </row>
    <row r="38" spans="1:33" ht="42.75" customHeight="1">
      <c r="A38" s="60">
        <v>7</v>
      </c>
      <c r="B38" s="60">
        <v>0</v>
      </c>
      <c r="C38" s="60">
        <v>1</v>
      </c>
      <c r="D38" s="60">
        <v>0</v>
      </c>
      <c r="E38" s="60">
        <v>4</v>
      </c>
      <c r="F38" s="60">
        <v>1</v>
      </c>
      <c r="G38" s="60">
        <v>2</v>
      </c>
      <c r="H38" s="61">
        <v>8</v>
      </c>
      <c r="I38" s="61">
        <v>8</v>
      </c>
      <c r="J38" s="60">
        <v>1</v>
      </c>
      <c r="K38" s="60">
        <v>0</v>
      </c>
      <c r="L38" s="60">
        <v>1</v>
      </c>
      <c r="M38" s="60">
        <v>2</v>
      </c>
      <c r="N38" s="60">
        <v>0</v>
      </c>
      <c r="O38" s="60">
        <v>0</v>
      </c>
      <c r="P38" s="60">
        <v>2</v>
      </c>
      <c r="Q38" s="60">
        <v>0</v>
      </c>
      <c r="R38" s="61">
        <v>8</v>
      </c>
      <c r="S38" s="61">
        <v>8</v>
      </c>
      <c r="T38" s="60">
        <v>1</v>
      </c>
      <c r="U38" s="60">
        <v>0</v>
      </c>
      <c r="V38" s="60">
        <v>1</v>
      </c>
      <c r="W38" s="60">
        <v>0</v>
      </c>
      <c r="X38" s="60">
        <v>0</v>
      </c>
      <c r="Y38" s="60">
        <v>2</v>
      </c>
      <c r="Z38" s="60">
        <v>0</v>
      </c>
      <c r="AA38" s="60">
        <v>0</v>
      </c>
      <c r="AB38" s="127" t="s">
        <v>78</v>
      </c>
      <c r="AC38" s="114" t="s">
        <v>24</v>
      </c>
      <c r="AD38" s="114">
        <v>30</v>
      </c>
      <c r="AE38" s="114">
        <v>30</v>
      </c>
      <c r="AF38" s="44">
        <f t="shared" si="0"/>
        <v>1</v>
      </c>
      <c r="AG38" s="114"/>
    </row>
    <row r="39" spans="1:33" ht="42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>
        <v>8</v>
      </c>
      <c r="S39" s="78">
        <v>8</v>
      </c>
      <c r="T39" s="79">
        <v>1</v>
      </c>
      <c r="U39" s="79">
        <v>0</v>
      </c>
      <c r="V39" s="79">
        <v>1</v>
      </c>
      <c r="W39" s="79">
        <v>0</v>
      </c>
      <c r="X39" s="79">
        <v>0</v>
      </c>
      <c r="Y39" s="79">
        <v>2</v>
      </c>
      <c r="Z39" s="79">
        <v>0</v>
      </c>
      <c r="AA39" s="79">
        <v>1</v>
      </c>
      <c r="AB39" s="51" t="s">
        <v>40</v>
      </c>
      <c r="AC39" s="41" t="s">
        <v>39</v>
      </c>
      <c r="AD39" s="41">
        <v>50</v>
      </c>
      <c r="AE39" s="41">
        <v>50</v>
      </c>
      <c r="AF39" s="44">
        <f t="shared" si="0"/>
        <v>1</v>
      </c>
      <c r="AG39" s="114"/>
    </row>
    <row r="40" spans="1:33" ht="40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>
        <v>8</v>
      </c>
      <c r="S40" s="86">
        <v>8</v>
      </c>
      <c r="T40" s="85">
        <v>1</v>
      </c>
      <c r="U40" s="85">
        <v>0</v>
      </c>
      <c r="V40" s="85">
        <v>2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4" t="s">
        <v>41</v>
      </c>
      <c r="AC40" s="82" t="s">
        <v>24</v>
      </c>
      <c r="AD40" s="83">
        <f>AD42</f>
        <v>30</v>
      </c>
      <c r="AE40" s="83">
        <f>AE42</f>
        <v>30</v>
      </c>
      <c r="AF40" s="44">
        <f t="shared" si="0"/>
        <v>1</v>
      </c>
      <c r="AG40" s="117"/>
    </row>
    <row r="41" spans="1:33" ht="41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>
        <v>8</v>
      </c>
      <c r="S41" s="86">
        <v>8</v>
      </c>
      <c r="T41" s="85">
        <v>1</v>
      </c>
      <c r="U41" s="85">
        <v>0</v>
      </c>
      <c r="V41" s="85">
        <v>2</v>
      </c>
      <c r="W41" s="85">
        <v>0</v>
      </c>
      <c r="X41" s="85">
        <v>0</v>
      </c>
      <c r="Y41" s="85">
        <v>0</v>
      </c>
      <c r="Z41" s="85">
        <v>0</v>
      </c>
      <c r="AA41" s="85">
        <v>1</v>
      </c>
      <c r="AB41" s="35" t="s">
        <v>42</v>
      </c>
      <c r="AC41" s="49" t="s">
        <v>44</v>
      </c>
      <c r="AD41" s="47">
        <v>328</v>
      </c>
      <c r="AE41" s="47">
        <v>328</v>
      </c>
      <c r="AF41" s="44">
        <f t="shared" si="0"/>
        <v>1</v>
      </c>
      <c r="AG41" s="139"/>
    </row>
    <row r="42" spans="1:33" ht="45.75" customHeight="1">
      <c r="A42" s="60">
        <v>7</v>
      </c>
      <c r="B42" s="60">
        <v>0</v>
      </c>
      <c r="C42" s="60">
        <v>1</v>
      </c>
      <c r="D42" s="60">
        <v>0</v>
      </c>
      <c r="E42" s="60">
        <v>4</v>
      </c>
      <c r="F42" s="60">
        <v>1</v>
      </c>
      <c r="G42" s="60">
        <v>2</v>
      </c>
      <c r="H42" s="61">
        <v>8</v>
      </c>
      <c r="I42" s="61">
        <v>8</v>
      </c>
      <c r="J42" s="60">
        <v>1</v>
      </c>
      <c r="K42" s="60">
        <v>0</v>
      </c>
      <c r="L42" s="60">
        <v>2</v>
      </c>
      <c r="M42" s="60">
        <v>2</v>
      </c>
      <c r="N42" s="60">
        <v>0</v>
      </c>
      <c r="O42" s="60">
        <v>0</v>
      </c>
      <c r="P42" s="60">
        <v>1</v>
      </c>
      <c r="Q42" s="60">
        <v>0</v>
      </c>
      <c r="R42" s="61">
        <v>8</v>
      </c>
      <c r="S42" s="61">
        <v>8</v>
      </c>
      <c r="T42" s="60">
        <v>1</v>
      </c>
      <c r="U42" s="60">
        <v>0</v>
      </c>
      <c r="V42" s="60">
        <v>2</v>
      </c>
      <c r="W42" s="60">
        <v>0</v>
      </c>
      <c r="X42" s="60">
        <v>0</v>
      </c>
      <c r="Y42" s="60">
        <v>1</v>
      </c>
      <c r="Z42" s="60">
        <v>0</v>
      </c>
      <c r="AA42" s="60">
        <v>0</v>
      </c>
      <c r="AB42" s="127" t="s">
        <v>77</v>
      </c>
      <c r="AC42" s="125" t="s">
        <v>24</v>
      </c>
      <c r="AD42" s="126">
        <v>30</v>
      </c>
      <c r="AE42" s="126">
        <v>30</v>
      </c>
      <c r="AF42" s="44">
        <f t="shared" si="0"/>
        <v>1</v>
      </c>
      <c r="AG42" s="116"/>
    </row>
    <row r="43" spans="1:33" ht="52.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8">
        <v>8</v>
      </c>
      <c r="S43" s="78">
        <v>8</v>
      </c>
      <c r="T43" s="79">
        <v>1</v>
      </c>
      <c r="U43" s="79">
        <v>0</v>
      </c>
      <c r="V43" s="79">
        <v>2</v>
      </c>
      <c r="W43" s="79">
        <v>0</v>
      </c>
      <c r="X43" s="79">
        <v>0</v>
      </c>
      <c r="Y43" s="79">
        <v>1</v>
      </c>
      <c r="Z43" s="79">
        <v>0</v>
      </c>
      <c r="AA43" s="79">
        <v>1</v>
      </c>
      <c r="AB43" s="51" t="s">
        <v>43</v>
      </c>
      <c r="AC43" s="49" t="s">
        <v>44</v>
      </c>
      <c r="AD43" s="47">
        <v>30</v>
      </c>
      <c r="AE43" s="47">
        <v>30</v>
      </c>
      <c r="AF43" s="44">
        <f t="shared" si="0"/>
        <v>1</v>
      </c>
      <c r="AG43" s="139"/>
    </row>
    <row r="44" spans="1:33" ht="52.5" customHeight="1">
      <c r="A44" s="79"/>
      <c r="B44" s="79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7">
        <v>8</v>
      </c>
      <c r="S44" s="227">
        <v>8</v>
      </c>
      <c r="T44" s="228">
        <v>1</v>
      </c>
      <c r="U44" s="228">
        <v>0</v>
      </c>
      <c r="V44" s="228">
        <v>3</v>
      </c>
      <c r="W44" s="228">
        <v>0</v>
      </c>
      <c r="X44" s="228">
        <v>0</v>
      </c>
      <c r="Y44" s="228">
        <v>0</v>
      </c>
      <c r="Z44" s="228">
        <v>0</v>
      </c>
      <c r="AA44" s="228">
        <v>0</v>
      </c>
      <c r="AB44" s="84" t="s">
        <v>212</v>
      </c>
      <c r="AC44" s="82" t="s">
        <v>24</v>
      </c>
      <c r="AD44" s="83">
        <v>0</v>
      </c>
      <c r="AE44" s="83">
        <v>0</v>
      </c>
      <c r="AF44" s="281">
        <v>0</v>
      </c>
      <c r="AG44" s="229"/>
    </row>
    <row r="45" spans="1:33" ht="52.5" customHeight="1">
      <c r="A45" s="79"/>
      <c r="B45" s="79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7">
        <v>8</v>
      </c>
      <c r="S45" s="227">
        <v>8</v>
      </c>
      <c r="T45" s="228">
        <v>1</v>
      </c>
      <c r="U45" s="228">
        <v>0</v>
      </c>
      <c r="V45" s="228">
        <v>3</v>
      </c>
      <c r="W45" s="228">
        <v>0</v>
      </c>
      <c r="X45" s="228">
        <v>0</v>
      </c>
      <c r="Y45" s="228">
        <v>0</v>
      </c>
      <c r="Z45" s="228">
        <v>0</v>
      </c>
      <c r="AA45" s="228">
        <v>1</v>
      </c>
      <c r="AB45" s="84" t="s">
        <v>213</v>
      </c>
      <c r="AC45" s="230" t="s">
        <v>44</v>
      </c>
      <c r="AD45" s="231">
        <v>328</v>
      </c>
      <c r="AE45" s="231">
        <v>328</v>
      </c>
      <c r="AF45" s="44">
        <f t="shared" si="0"/>
        <v>1</v>
      </c>
      <c r="AG45" s="232"/>
    </row>
    <row r="46" spans="1:33" ht="52.5" customHeight="1">
      <c r="A46" s="79"/>
      <c r="B46" s="79"/>
      <c r="C46" s="233">
        <v>1</v>
      </c>
      <c r="D46" s="233">
        <v>0</v>
      </c>
      <c r="E46" s="233">
        <v>4</v>
      </c>
      <c r="F46" s="233">
        <v>1</v>
      </c>
      <c r="G46" s="233">
        <v>2</v>
      </c>
      <c r="H46" s="234">
        <v>8</v>
      </c>
      <c r="I46" s="234">
        <v>8</v>
      </c>
      <c r="J46" s="233">
        <v>1</v>
      </c>
      <c r="K46" s="233">
        <v>0</v>
      </c>
      <c r="L46" s="233">
        <v>2</v>
      </c>
      <c r="M46" s="233">
        <v>2</v>
      </c>
      <c r="N46" s="233">
        <v>0</v>
      </c>
      <c r="O46" s="233">
        <v>0</v>
      </c>
      <c r="P46" s="233">
        <v>1</v>
      </c>
      <c r="Q46" s="233">
        <v>0</v>
      </c>
      <c r="R46" s="234">
        <v>8</v>
      </c>
      <c r="S46" s="234">
        <v>8</v>
      </c>
      <c r="T46" s="233">
        <v>1</v>
      </c>
      <c r="U46" s="233">
        <v>0</v>
      </c>
      <c r="V46" s="233">
        <v>3</v>
      </c>
      <c r="W46" s="233">
        <v>0</v>
      </c>
      <c r="X46" s="233">
        <v>0</v>
      </c>
      <c r="Y46" s="233">
        <v>1</v>
      </c>
      <c r="Z46" s="233">
        <v>0</v>
      </c>
      <c r="AA46" s="233">
        <v>0</v>
      </c>
      <c r="AB46" s="84" t="s">
        <v>215</v>
      </c>
      <c r="AC46" s="243" t="s">
        <v>63</v>
      </c>
      <c r="AD46" s="244" t="s">
        <v>64</v>
      </c>
      <c r="AE46" s="244" t="s">
        <v>64</v>
      </c>
      <c r="AF46" s="44" t="s">
        <v>64</v>
      </c>
      <c r="AG46" s="245"/>
    </row>
    <row r="47" spans="1:33" ht="52.5" customHeight="1">
      <c r="A47" s="79"/>
      <c r="B47" s="79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35">
        <v>8</v>
      </c>
      <c r="S47" s="235">
        <v>8</v>
      </c>
      <c r="T47" s="236" t="s">
        <v>6</v>
      </c>
      <c r="U47" s="237" t="s">
        <v>1</v>
      </c>
      <c r="V47" s="236" t="s">
        <v>8</v>
      </c>
      <c r="W47" s="237" t="s">
        <v>1</v>
      </c>
      <c r="X47" s="237" t="s">
        <v>1</v>
      </c>
      <c r="Y47" s="236" t="s">
        <v>6</v>
      </c>
      <c r="Z47" s="237" t="s">
        <v>1</v>
      </c>
      <c r="AA47" s="238" t="s">
        <v>6</v>
      </c>
      <c r="AB47" s="239" t="s">
        <v>214</v>
      </c>
      <c r="AC47" s="240" t="s">
        <v>44</v>
      </c>
      <c r="AD47" s="241">
        <v>50</v>
      </c>
      <c r="AE47" s="241">
        <v>50</v>
      </c>
      <c r="AF47" s="44">
        <v>1</v>
      </c>
      <c r="AG47" s="242"/>
    </row>
    <row r="48" spans="1:33" ht="39.75" customHeight="1">
      <c r="A48" s="93"/>
      <c r="B48" s="93"/>
      <c r="C48" s="93"/>
      <c r="D48" s="93"/>
      <c r="E48" s="93"/>
      <c r="F48" s="93"/>
      <c r="G48" s="93"/>
      <c r="H48" s="94"/>
      <c r="I48" s="94"/>
      <c r="J48" s="93"/>
      <c r="K48" s="93"/>
      <c r="L48" s="93"/>
      <c r="M48" s="93"/>
      <c r="N48" s="93"/>
      <c r="O48" s="93"/>
      <c r="P48" s="93"/>
      <c r="Q48" s="93"/>
      <c r="R48" s="92">
        <v>8</v>
      </c>
      <c r="S48" s="92">
        <v>8</v>
      </c>
      <c r="T48" s="95">
        <v>2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0" t="s">
        <v>46</v>
      </c>
      <c r="AC48" s="87" t="s">
        <v>33</v>
      </c>
      <c r="AD48" s="96">
        <f>AD49</f>
        <v>8043.8</v>
      </c>
      <c r="AE48" s="96">
        <f>AE49</f>
        <v>8043.8</v>
      </c>
      <c r="AF48" s="44">
        <v>1</v>
      </c>
      <c r="AG48" s="108"/>
    </row>
    <row r="49" spans="1:33" ht="36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>
        <v>8</v>
      </c>
      <c r="S49" s="86">
        <v>8</v>
      </c>
      <c r="T49" s="85">
        <v>2</v>
      </c>
      <c r="U49" s="85">
        <v>0</v>
      </c>
      <c r="V49" s="85">
        <v>1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4" t="s">
        <v>47</v>
      </c>
      <c r="AC49" s="82" t="s">
        <v>24</v>
      </c>
      <c r="AD49" s="83">
        <f>AD51+AD53</f>
        <v>8043.8</v>
      </c>
      <c r="AE49" s="83">
        <f>AE51+AE53</f>
        <v>8043.8</v>
      </c>
      <c r="AF49" s="44">
        <f t="shared" si="0"/>
        <v>1</v>
      </c>
      <c r="AG49" s="108"/>
    </row>
    <row r="50" spans="1:33" ht="38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6">
        <v>8</v>
      </c>
      <c r="S50" s="86">
        <v>8</v>
      </c>
      <c r="T50" s="85">
        <v>2</v>
      </c>
      <c r="U50" s="85">
        <v>0</v>
      </c>
      <c r="V50" s="85">
        <v>1</v>
      </c>
      <c r="W50" s="85">
        <v>0</v>
      </c>
      <c r="X50" s="85">
        <v>0</v>
      </c>
      <c r="Y50" s="85">
        <v>0</v>
      </c>
      <c r="Z50" s="85">
        <v>0</v>
      </c>
      <c r="AA50" s="85">
        <v>1</v>
      </c>
      <c r="AB50" s="35" t="s">
        <v>48</v>
      </c>
      <c r="AC50" s="97" t="s">
        <v>50</v>
      </c>
      <c r="AD50" s="59">
        <v>8</v>
      </c>
      <c r="AE50" s="59">
        <v>8</v>
      </c>
      <c r="AF50" s="44">
        <f t="shared" si="0"/>
        <v>1</v>
      </c>
      <c r="AG50" s="110"/>
    </row>
    <row r="51" spans="1:33" ht="51">
      <c r="A51" s="60">
        <v>7</v>
      </c>
      <c r="B51" s="60">
        <v>0</v>
      </c>
      <c r="C51" s="60">
        <v>5</v>
      </c>
      <c r="D51" s="60">
        <v>0</v>
      </c>
      <c r="E51" s="60">
        <v>4</v>
      </c>
      <c r="F51" s="60">
        <v>0</v>
      </c>
      <c r="G51" s="60">
        <v>8</v>
      </c>
      <c r="H51" s="61">
        <v>8</v>
      </c>
      <c r="I51" s="61">
        <v>8</v>
      </c>
      <c r="J51" s="60">
        <v>2</v>
      </c>
      <c r="K51" s="60">
        <v>0</v>
      </c>
      <c r="L51" s="60">
        <v>1</v>
      </c>
      <c r="M51" s="60">
        <v>1</v>
      </c>
      <c r="N51" s="60">
        <v>0</v>
      </c>
      <c r="O51" s="60">
        <v>3</v>
      </c>
      <c r="P51" s="60">
        <v>0</v>
      </c>
      <c r="Q51" s="62">
        <v>0</v>
      </c>
      <c r="R51" s="247">
        <v>8</v>
      </c>
      <c r="S51" s="248">
        <v>8</v>
      </c>
      <c r="T51" s="252">
        <v>2</v>
      </c>
      <c r="U51" s="252">
        <v>0</v>
      </c>
      <c r="V51" s="252">
        <v>1</v>
      </c>
      <c r="W51" s="252">
        <v>0</v>
      </c>
      <c r="X51" s="252">
        <v>0</v>
      </c>
      <c r="Y51" s="252">
        <v>2</v>
      </c>
      <c r="Z51" s="252">
        <v>0</v>
      </c>
      <c r="AA51" s="252">
        <v>0</v>
      </c>
      <c r="AB51" s="257" t="s">
        <v>76</v>
      </c>
      <c r="AC51" s="134" t="s">
        <v>24</v>
      </c>
      <c r="AD51" s="114">
        <v>6096.1</v>
      </c>
      <c r="AE51" s="114">
        <v>6096.1</v>
      </c>
      <c r="AF51" s="44">
        <f t="shared" si="0"/>
        <v>1</v>
      </c>
      <c r="AG51" s="118"/>
    </row>
    <row r="52" spans="1:33" ht="25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254">
        <v>8</v>
      </c>
      <c r="S52" s="254">
        <v>8</v>
      </c>
      <c r="T52" s="255">
        <v>2</v>
      </c>
      <c r="U52" s="255">
        <v>0</v>
      </c>
      <c r="V52" s="255">
        <v>1</v>
      </c>
      <c r="W52" s="255">
        <v>0</v>
      </c>
      <c r="X52" s="255">
        <v>0</v>
      </c>
      <c r="Y52" s="255">
        <v>2</v>
      </c>
      <c r="Z52" s="255">
        <v>0</v>
      </c>
      <c r="AA52" s="255">
        <v>1</v>
      </c>
      <c r="AB52" s="256" t="s">
        <v>49</v>
      </c>
      <c r="AC52" s="39" t="s">
        <v>0</v>
      </c>
      <c r="AD52" s="99">
        <v>0.8</v>
      </c>
      <c r="AE52" s="99">
        <v>0.8</v>
      </c>
      <c r="AF52" s="44">
        <f t="shared" si="0"/>
        <v>1</v>
      </c>
      <c r="AG52" s="119"/>
    </row>
    <row r="53" spans="1:33" ht="51" customHeight="1">
      <c r="A53" s="60">
        <v>7</v>
      </c>
      <c r="B53" s="60">
        <v>0</v>
      </c>
      <c r="C53" s="60">
        <v>5</v>
      </c>
      <c r="D53" s="60">
        <v>0</v>
      </c>
      <c r="E53" s="60">
        <v>4</v>
      </c>
      <c r="F53" s="60">
        <v>0</v>
      </c>
      <c r="G53" s="60">
        <v>8</v>
      </c>
      <c r="H53" s="61">
        <v>8</v>
      </c>
      <c r="I53" s="61">
        <v>8</v>
      </c>
      <c r="J53" s="60">
        <v>2</v>
      </c>
      <c r="K53" s="60">
        <v>0</v>
      </c>
      <c r="L53" s="60">
        <v>1</v>
      </c>
      <c r="M53" s="60" t="s">
        <v>45</v>
      </c>
      <c r="N53" s="60">
        <v>0</v>
      </c>
      <c r="O53" s="60">
        <v>3</v>
      </c>
      <c r="P53" s="60">
        <v>0</v>
      </c>
      <c r="Q53" s="62">
        <v>0</v>
      </c>
      <c r="R53" s="247">
        <v>8</v>
      </c>
      <c r="S53" s="248">
        <v>8</v>
      </c>
      <c r="T53" s="252">
        <v>2</v>
      </c>
      <c r="U53" s="252">
        <v>0</v>
      </c>
      <c r="V53" s="252">
        <v>1</v>
      </c>
      <c r="W53" s="252">
        <v>0</v>
      </c>
      <c r="X53" s="252">
        <v>0</v>
      </c>
      <c r="Y53" s="252">
        <v>4</v>
      </c>
      <c r="Z53" s="252">
        <v>0</v>
      </c>
      <c r="AA53" s="253">
        <v>0</v>
      </c>
      <c r="AB53" s="273" t="s">
        <v>216</v>
      </c>
      <c r="AC53" s="136" t="s">
        <v>24</v>
      </c>
      <c r="AD53" s="137">
        <v>1947.7</v>
      </c>
      <c r="AE53" s="137">
        <v>1947.7</v>
      </c>
      <c r="AF53" s="44">
        <f t="shared" si="0"/>
        <v>1</v>
      </c>
      <c r="AG53" s="117"/>
    </row>
    <row r="54" spans="1:33" ht="38.25">
      <c r="A54" s="93"/>
      <c r="B54" s="93"/>
      <c r="C54" s="93"/>
      <c r="D54" s="93"/>
      <c r="E54" s="93"/>
      <c r="F54" s="93"/>
      <c r="G54" s="93"/>
      <c r="H54" s="94"/>
      <c r="I54" s="94"/>
      <c r="J54" s="93"/>
      <c r="K54" s="93"/>
      <c r="L54" s="93"/>
      <c r="M54" s="93"/>
      <c r="N54" s="93"/>
      <c r="O54" s="93"/>
      <c r="P54" s="93"/>
      <c r="Q54" s="93"/>
      <c r="R54" s="254">
        <v>8</v>
      </c>
      <c r="S54" s="254">
        <v>8</v>
      </c>
      <c r="T54" s="255">
        <v>2</v>
      </c>
      <c r="U54" s="255">
        <v>0</v>
      </c>
      <c r="V54" s="255">
        <v>1</v>
      </c>
      <c r="W54" s="255">
        <v>0</v>
      </c>
      <c r="X54" s="255">
        <v>0</v>
      </c>
      <c r="Y54" s="255">
        <v>4</v>
      </c>
      <c r="Z54" s="255">
        <v>0</v>
      </c>
      <c r="AA54" s="255">
        <v>1</v>
      </c>
      <c r="AB54" s="46" t="s">
        <v>217</v>
      </c>
      <c r="AC54" s="49" t="s">
        <v>44</v>
      </c>
      <c r="AD54" s="47">
        <v>40</v>
      </c>
      <c r="AE54" s="47">
        <v>40</v>
      </c>
      <c r="AF54" s="281">
        <f t="shared" si="0"/>
        <v>1</v>
      </c>
      <c r="AG54" s="139"/>
    </row>
    <row r="55" spans="1:33" ht="25.5">
      <c r="A55" s="79"/>
      <c r="B55" s="79"/>
      <c r="C55" s="79"/>
      <c r="D55" s="79"/>
      <c r="E55" s="79"/>
      <c r="F55" s="79"/>
      <c r="G55" s="79"/>
      <c r="H55" s="78"/>
      <c r="I55" s="78"/>
      <c r="J55" s="79"/>
      <c r="K55" s="79"/>
      <c r="L55" s="79"/>
      <c r="M55" s="79"/>
      <c r="N55" s="79"/>
      <c r="O55" s="79"/>
      <c r="P55" s="79"/>
      <c r="Q55" s="79"/>
      <c r="R55" s="78">
        <v>8</v>
      </c>
      <c r="S55" s="78">
        <v>8</v>
      </c>
      <c r="T55" s="79">
        <v>2</v>
      </c>
      <c r="U55" s="79">
        <v>0</v>
      </c>
      <c r="V55" s="79">
        <v>1</v>
      </c>
      <c r="W55" s="79">
        <v>0</v>
      </c>
      <c r="X55" s="79">
        <v>0</v>
      </c>
      <c r="Y55" s="79">
        <v>4</v>
      </c>
      <c r="Z55" s="79">
        <v>0</v>
      </c>
      <c r="AA55" s="79">
        <v>2</v>
      </c>
      <c r="AB55" s="50" t="s">
        <v>218</v>
      </c>
      <c r="AC55" s="97" t="s">
        <v>0</v>
      </c>
      <c r="AD55" s="98">
        <v>0.2</v>
      </c>
      <c r="AE55" s="98">
        <v>0.2</v>
      </c>
      <c r="AF55" s="44">
        <f t="shared" si="0"/>
        <v>1</v>
      </c>
      <c r="AG55" s="138"/>
    </row>
    <row r="56" spans="1:33" ht="36.75" customHeight="1">
      <c r="A56" s="85"/>
      <c r="B56" s="85"/>
      <c r="C56" s="85"/>
      <c r="D56" s="85"/>
      <c r="E56" s="103"/>
      <c r="F56" s="103"/>
      <c r="G56" s="103"/>
      <c r="H56" s="104"/>
      <c r="I56" s="104"/>
      <c r="J56" s="103"/>
      <c r="K56" s="103"/>
      <c r="L56" s="103"/>
      <c r="M56" s="103"/>
      <c r="N56" s="103"/>
      <c r="O56" s="103"/>
      <c r="P56" s="103"/>
      <c r="Q56" s="103"/>
      <c r="R56" s="105">
        <v>8</v>
      </c>
      <c r="S56" s="105">
        <v>8</v>
      </c>
      <c r="T56" s="106">
        <v>3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0" t="s">
        <v>52</v>
      </c>
      <c r="AC56" s="87" t="s">
        <v>33</v>
      </c>
      <c r="AD56" s="96">
        <f>AD57</f>
        <v>100</v>
      </c>
      <c r="AE56" s="96">
        <f>AE57</f>
        <v>100</v>
      </c>
      <c r="AF56" s="44">
        <f t="shared" si="0"/>
        <v>1</v>
      </c>
      <c r="AG56" s="108"/>
    </row>
    <row r="57" spans="1:33" ht="40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>
        <v>8</v>
      </c>
      <c r="S57" s="86">
        <v>8</v>
      </c>
      <c r="T57" s="85">
        <v>3</v>
      </c>
      <c r="U57" s="85">
        <v>0</v>
      </c>
      <c r="V57" s="85">
        <v>1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101" t="s">
        <v>53</v>
      </c>
      <c r="AC57" s="82" t="s">
        <v>24</v>
      </c>
      <c r="AD57" s="83">
        <f>AD59</f>
        <v>100</v>
      </c>
      <c r="AE57" s="83">
        <f>AE59</f>
        <v>100</v>
      </c>
      <c r="AF57" s="44">
        <f t="shared" si="0"/>
        <v>1</v>
      </c>
      <c r="AG57" s="294"/>
    </row>
    <row r="58" spans="1:33" ht="25.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>
        <v>8</v>
      </c>
      <c r="S58" s="86">
        <v>8</v>
      </c>
      <c r="T58" s="85">
        <v>3</v>
      </c>
      <c r="U58" s="85">
        <v>0</v>
      </c>
      <c r="V58" s="85">
        <v>1</v>
      </c>
      <c r="W58" s="85">
        <v>0</v>
      </c>
      <c r="X58" s="85">
        <v>0</v>
      </c>
      <c r="Y58" s="85">
        <v>0</v>
      </c>
      <c r="Z58" s="85">
        <v>0</v>
      </c>
      <c r="AA58" s="85">
        <v>1</v>
      </c>
      <c r="AB58" s="102" t="s">
        <v>54</v>
      </c>
      <c r="AC58" s="88" t="s">
        <v>51</v>
      </c>
      <c r="AD58" s="59">
        <v>1</v>
      </c>
      <c r="AE58" s="59">
        <v>1</v>
      </c>
      <c r="AF58" s="44">
        <f t="shared" si="0"/>
        <v>1</v>
      </c>
      <c r="AG58" s="110"/>
    </row>
    <row r="59" spans="1:33" ht="27">
      <c r="A59" s="60">
        <v>7</v>
      </c>
      <c r="B59" s="60">
        <v>0</v>
      </c>
      <c r="C59" s="60">
        <v>1</v>
      </c>
      <c r="D59" s="60">
        <v>0</v>
      </c>
      <c r="E59" s="60">
        <v>4</v>
      </c>
      <c r="F59" s="60">
        <v>0</v>
      </c>
      <c r="G59" s="60">
        <v>5</v>
      </c>
      <c r="H59" s="107">
        <v>8</v>
      </c>
      <c r="I59" s="107">
        <v>8</v>
      </c>
      <c r="J59" s="60">
        <v>3</v>
      </c>
      <c r="K59" s="60">
        <v>0</v>
      </c>
      <c r="L59" s="60">
        <v>1</v>
      </c>
      <c r="M59" s="60">
        <v>2</v>
      </c>
      <c r="N59" s="60">
        <v>0</v>
      </c>
      <c r="O59" s="60">
        <v>0</v>
      </c>
      <c r="P59" s="60">
        <v>1</v>
      </c>
      <c r="Q59" s="60">
        <v>0</v>
      </c>
      <c r="R59" s="107">
        <v>8</v>
      </c>
      <c r="S59" s="107">
        <v>8</v>
      </c>
      <c r="T59" s="60">
        <v>3</v>
      </c>
      <c r="U59" s="60">
        <v>0</v>
      </c>
      <c r="V59" s="60">
        <v>1</v>
      </c>
      <c r="W59" s="60">
        <v>0</v>
      </c>
      <c r="X59" s="60">
        <v>0</v>
      </c>
      <c r="Y59" s="60">
        <v>1</v>
      </c>
      <c r="Z59" s="60">
        <v>0</v>
      </c>
      <c r="AA59" s="60">
        <v>0</v>
      </c>
      <c r="AB59" s="102" t="s">
        <v>55</v>
      </c>
      <c r="AC59" s="75" t="s">
        <v>24</v>
      </c>
      <c r="AD59" s="58">
        <v>100</v>
      </c>
      <c r="AE59" s="58">
        <v>100</v>
      </c>
      <c r="AF59" s="44" t="s">
        <v>64</v>
      </c>
      <c r="AG59" s="246"/>
    </row>
    <row r="60" spans="1:33" ht="38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6">
        <v>8</v>
      </c>
      <c r="S60" s="86">
        <v>8</v>
      </c>
      <c r="T60" s="85">
        <v>3</v>
      </c>
      <c r="U60" s="85">
        <v>0</v>
      </c>
      <c r="V60" s="85">
        <v>1</v>
      </c>
      <c r="W60" s="85">
        <v>0</v>
      </c>
      <c r="X60" s="85">
        <v>0</v>
      </c>
      <c r="Y60" s="85">
        <v>1</v>
      </c>
      <c r="Z60" s="85">
        <v>0</v>
      </c>
      <c r="AA60" s="85">
        <v>1</v>
      </c>
      <c r="AB60" s="102" t="s">
        <v>56</v>
      </c>
      <c r="AC60" s="88" t="s">
        <v>39</v>
      </c>
      <c r="AD60" s="70">
        <v>30</v>
      </c>
      <c r="AE60" s="70">
        <v>30</v>
      </c>
      <c r="AF60" s="44">
        <f t="shared" si="0"/>
        <v>1</v>
      </c>
      <c r="AG60" s="112"/>
    </row>
    <row r="61" spans="1:33" ht="25.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8">
        <v>8</v>
      </c>
      <c r="S61" s="78">
        <v>8</v>
      </c>
      <c r="T61" s="79">
        <v>3</v>
      </c>
      <c r="U61" s="79">
        <v>0</v>
      </c>
      <c r="V61" s="79">
        <v>1</v>
      </c>
      <c r="W61" s="79">
        <v>0</v>
      </c>
      <c r="X61" s="79">
        <v>0</v>
      </c>
      <c r="Y61" s="79">
        <v>1</v>
      </c>
      <c r="Z61" s="79">
        <v>0</v>
      </c>
      <c r="AA61" s="79">
        <v>2</v>
      </c>
      <c r="AB61" s="121" t="s">
        <v>57</v>
      </c>
      <c r="AC61" s="39" t="s">
        <v>39</v>
      </c>
      <c r="AD61" s="41">
        <v>10</v>
      </c>
      <c r="AE61" s="41">
        <v>10</v>
      </c>
      <c r="AF61" s="44">
        <f t="shared" si="0"/>
        <v>1</v>
      </c>
      <c r="AG61" s="113"/>
    </row>
    <row r="62" spans="1:33" ht="38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85">
        <v>8</v>
      </c>
      <c r="S62" s="85">
        <v>8</v>
      </c>
      <c r="T62" s="85">
        <v>4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100" t="s">
        <v>58</v>
      </c>
      <c r="AC62" s="87" t="s">
        <v>33</v>
      </c>
      <c r="AD62" s="96">
        <f>AD63+AD80+AD95+AD102</f>
        <v>94879.90000000002</v>
      </c>
      <c r="AE62" s="96">
        <f>AE63+AE80+AE95+AE102</f>
        <v>94619.80000000002</v>
      </c>
      <c r="AF62" s="44">
        <f t="shared" si="0"/>
        <v>0.997258639606492</v>
      </c>
      <c r="AG62" s="108"/>
    </row>
    <row r="63" spans="1:33" ht="27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>
        <v>8</v>
      </c>
      <c r="S63" s="85">
        <v>8</v>
      </c>
      <c r="T63" s="85">
        <v>4</v>
      </c>
      <c r="U63" s="85">
        <v>0</v>
      </c>
      <c r="V63" s="85">
        <v>1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122" t="s">
        <v>59</v>
      </c>
      <c r="AC63" s="82" t="s">
        <v>24</v>
      </c>
      <c r="AD63" s="83">
        <f>AD68+AD70+AD72+AD74+AD76+AD78</f>
        <v>91340.20000000001</v>
      </c>
      <c r="AE63" s="83">
        <f>AE68+AE70+AE72+AE74+AE76+AE78</f>
        <v>91080.1</v>
      </c>
      <c r="AF63" s="44">
        <f t="shared" si="0"/>
        <v>0.9971524038703659</v>
      </c>
      <c r="AG63" s="108"/>
    </row>
    <row r="64" spans="1:33" ht="38.25">
      <c r="A64" s="79"/>
      <c r="B64" s="79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8</v>
      </c>
      <c r="S64" s="85">
        <v>8</v>
      </c>
      <c r="T64" s="85">
        <v>4</v>
      </c>
      <c r="U64" s="85">
        <v>0</v>
      </c>
      <c r="V64" s="85">
        <v>1</v>
      </c>
      <c r="W64" s="85">
        <v>0</v>
      </c>
      <c r="X64" s="85">
        <v>0</v>
      </c>
      <c r="Y64" s="85">
        <v>0</v>
      </c>
      <c r="Z64" s="85">
        <v>0</v>
      </c>
      <c r="AA64" s="85">
        <v>1</v>
      </c>
      <c r="AB64" s="102" t="s">
        <v>60</v>
      </c>
      <c r="AC64" s="218" t="s">
        <v>0</v>
      </c>
      <c r="AD64" s="98">
        <v>0.75</v>
      </c>
      <c r="AE64" s="98">
        <v>0.75</v>
      </c>
      <c r="AF64" s="44">
        <f t="shared" si="0"/>
        <v>1</v>
      </c>
      <c r="AG64" s="138"/>
    </row>
    <row r="65" spans="1:33" ht="39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8</v>
      </c>
      <c r="S65" s="85">
        <v>8</v>
      </c>
      <c r="T65" s="85">
        <v>4</v>
      </c>
      <c r="U65" s="85">
        <v>0</v>
      </c>
      <c r="V65" s="85">
        <v>1</v>
      </c>
      <c r="W65" s="85">
        <v>0</v>
      </c>
      <c r="X65" s="85">
        <v>0</v>
      </c>
      <c r="Y65" s="85">
        <v>0</v>
      </c>
      <c r="Z65" s="85">
        <v>0</v>
      </c>
      <c r="AA65" s="85">
        <v>2</v>
      </c>
      <c r="AB65" s="42" t="s">
        <v>62</v>
      </c>
      <c r="AC65" s="55" t="s">
        <v>44</v>
      </c>
      <c r="AD65" s="124">
        <v>1</v>
      </c>
      <c r="AE65" s="124">
        <v>1</v>
      </c>
      <c r="AF65" s="44">
        <v>0</v>
      </c>
      <c r="AG65" s="108"/>
    </row>
    <row r="66" spans="1:33" ht="38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8</v>
      </c>
      <c r="S66" s="85">
        <v>8</v>
      </c>
      <c r="T66" s="85">
        <v>4</v>
      </c>
      <c r="U66" s="85">
        <v>0</v>
      </c>
      <c r="V66" s="85">
        <v>1</v>
      </c>
      <c r="W66" s="85">
        <v>0</v>
      </c>
      <c r="X66" s="85">
        <v>0</v>
      </c>
      <c r="Y66" s="85">
        <v>1</v>
      </c>
      <c r="Z66" s="85">
        <v>0</v>
      </c>
      <c r="AA66" s="85">
        <v>0</v>
      </c>
      <c r="AB66" s="127" t="s">
        <v>67</v>
      </c>
      <c r="AC66" s="55" t="s">
        <v>44</v>
      </c>
      <c r="AD66" s="124">
        <v>2</v>
      </c>
      <c r="AE66" s="124">
        <v>2</v>
      </c>
      <c r="AF66" s="44">
        <v>0</v>
      </c>
      <c r="AG66" s="108"/>
    </row>
    <row r="67" spans="1:33" ht="25.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 t="s">
        <v>61</v>
      </c>
      <c r="M67" s="79"/>
      <c r="N67" s="79"/>
      <c r="O67" s="79"/>
      <c r="P67" s="79"/>
      <c r="Q67" s="79"/>
      <c r="R67" s="79">
        <v>8</v>
      </c>
      <c r="S67" s="79">
        <v>8</v>
      </c>
      <c r="T67" s="79">
        <v>4</v>
      </c>
      <c r="U67" s="79">
        <v>0</v>
      </c>
      <c r="V67" s="79">
        <v>1</v>
      </c>
      <c r="W67" s="79">
        <v>0</v>
      </c>
      <c r="X67" s="79">
        <v>0</v>
      </c>
      <c r="Y67" s="79">
        <v>1</v>
      </c>
      <c r="Z67" s="79">
        <v>0</v>
      </c>
      <c r="AA67" s="79">
        <v>1</v>
      </c>
      <c r="AB67" s="50" t="s">
        <v>68</v>
      </c>
      <c r="AC67" s="55" t="s">
        <v>63</v>
      </c>
      <c r="AD67" s="48" t="s">
        <v>64</v>
      </c>
      <c r="AE67" s="48" t="s">
        <v>64</v>
      </c>
      <c r="AF67" s="44">
        <v>0</v>
      </c>
      <c r="AG67" s="110"/>
    </row>
    <row r="68" spans="1:33" ht="38.25" customHeight="1">
      <c r="A68" s="60">
        <v>7</v>
      </c>
      <c r="B68" s="60">
        <v>0</v>
      </c>
      <c r="C68" s="60">
        <v>5</v>
      </c>
      <c r="D68" s="60">
        <v>0</v>
      </c>
      <c r="E68" s="60">
        <v>4</v>
      </c>
      <c r="F68" s="60">
        <v>0</v>
      </c>
      <c r="G68" s="60">
        <v>9</v>
      </c>
      <c r="H68" s="60">
        <v>8</v>
      </c>
      <c r="I68" s="60">
        <v>8</v>
      </c>
      <c r="J68" s="60">
        <v>4</v>
      </c>
      <c r="K68" s="60">
        <v>0</v>
      </c>
      <c r="L68" s="60">
        <v>1</v>
      </c>
      <c r="M68" s="60">
        <v>1</v>
      </c>
      <c r="N68" s="60">
        <v>0</v>
      </c>
      <c r="O68" s="60">
        <v>5</v>
      </c>
      <c r="P68" s="60">
        <v>2</v>
      </c>
      <c r="Q68" s="62">
        <v>0</v>
      </c>
      <c r="R68" s="260">
        <v>8</v>
      </c>
      <c r="S68" s="252">
        <v>8</v>
      </c>
      <c r="T68" s="252">
        <v>4</v>
      </c>
      <c r="U68" s="252">
        <v>0</v>
      </c>
      <c r="V68" s="252">
        <v>1</v>
      </c>
      <c r="W68" s="252">
        <v>0</v>
      </c>
      <c r="X68" s="252">
        <v>0</v>
      </c>
      <c r="Y68" s="252">
        <v>2</v>
      </c>
      <c r="Z68" s="252">
        <v>0</v>
      </c>
      <c r="AA68" s="253">
        <v>0</v>
      </c>
      <c r="AB68" s="273" t="s">
        <v>65</v>
      </c>
      <c r="AC68" s="125" t="s">
        <v>24</v>
      </c>
      <c r="AD68" s="126">
        <v>29065.7</v>
      </c>
      <c r="AE68" s="126">
        <v>29065.7</v>
      </c>
      <c r="AF68" s="44">
        <v>1</v>
      </c>
      <c r="AG68" s="118"/>
    </row>
    <row r="69" spans="1:33" ht="27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259">
        <v>8</v>
      </c>
      <c r="S69" s="259">
        <v>8</v>
      </c>
      <c r="T69" s="259">
        <v>4</v>
      </c>
      <c r="U69" s="259">
        <v>0</v>
      </c>
      <c r="V69" s="259">
        <v>1</v>
      </c>
      <c r="W69" s="259">
        <v>0</v>
      </c>
      <c r="X69" s="259">
        <v>0</v>
      </c>
      <c r="Y69" s="259">
        <v>2</v>
      </c>
      <c r="Z69" s="259">
        <v>0</v>
      </c>
      <c r="AA69" s="259">
        <v>1</v>
      </c>
      <c r="AB69" s="123" t="s">
        <v>66</v>
      </c>
      <c r="AC69" s="55" t="s">
        <v>0</v>
      </c>
      <c r="AD69" s="98">
        <v>0.84</v>
      </c>
      <c r="AE69" s="98">
        <v>0.84</v>
      </c>
      <c r="AF69" s="44">
        <v>1</v>
      </c>
      <c r="AG69" s="120"/>
    </row>
    <row r="70" spans="1:33" ht="38.25" customHeight="1">
      <c r="A70" s="60">
        <v>7</v>
      </c>
      <c r="B70" s="60">
        <v>0</v>
      </c>
      <c r="C70" s="60">
        <v>5</v>
      </c>
      <c r="D70" s="60">
        <v>0</v>
      </c>
      <c r="E70" s="60">
        <v>4</v>
      </c>
      <c r="F70" s="60">
        <v>0</v>
      </c>
      <c r="G70" s="60">
        <v>9</v>
      </c>
      <c r="H70" s="60">
        <v>8</v>
      </c>
      <c r="I70" s="60">
        <v>8</v>
      </c>
      <c r="J70" s="60">
        <v>4</v>
      </c>
      <c r="K70" s="60">
        <v>0</v>
      </c>
      <c r="L70" s="60">
        <v>1</v>
      </c>
      <c r="M70" s="60">
        <v>2</v>
      </c>
      <c r="N70" s="60">
        <v>0</v>
      </c>
      <c r="O70" s="60">
        <v>0</v>
      </c>
      <c r="P70" s="60">
        <v>3</v>
      </c>
      <c r="Q70" s="62">
        <v>0</v>
      </c>
      <c r="R70" s="260">
        <v>8</v>
      </c>
      <c r="S70" s="252">
        <v>8</v>
      </c>
      <c r="T70" s="252">
        <v>4</v>
      </c>
      <c r="U70" s="252">
        <v>0</v>
      </c>
      <c r="V70" s="252">
        <v>1</v>
      </c>
      <c r="W70" s="252">
        <v>0</v>
      </c>
      <c r="X70" s="252">
        <v>0</v>
      </c>
      <c r="Y70" s="252">
        <v>3</v>
      </c>
      <c r="Z70" s="252">
        <v>0</v>
      </c>
      <c r="AA70" s="253">
        <v>0</v>
      </c>
      <c r="AB70" s="273" t="s">
        <v>69</v>
      </c>
      <c r="AC70" s="125" t="s">
        <v>24</v>
      </c>
      <c r="AD70" s="126">
        <v>29508.6</v>
      </c>
      <c r="AE70" s="126">
        <v>29508.6</v>
      </c>
      <c r="AF70" s="44">
        <v>1</v>
      </c>
      <c r="AG70" s="118"/>
    </row>
    <row r="71" spans="1:33" ht="40.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259">
        <v>8</v>
      </c>
      <c r="S71" s="259">
        <v>8</v>
      </c>
      <c r="T71" s="259">
        <v>4</v>
      </c>
      <c r="U71" s="259">
        <v>0</v>
      </c>
      <c r="V71" s="259">
        <v>1</v>
      </c>
      <c r="W71" s="259">
        <v>0</v>
      </c>
      <c r="X71" s="259">
        <v>0</v>
      </c>
      <c r="Y71" s="259">
        <v>3</v>
      </c>
      <c r="Z71" s="259">
        <v>0</v>
      </c>
      <c r="AA71" s="259">
        <v>1</v>
      </c>
      <c r="AB71" s="123" t="s">
        <v>70</v>
      </c>
      <c r="AC71" s="88" t="s">
        <v>0</v>
      </c>
      <c r="AD71" s="98">
        <v>0.69</v>
      </c>
      <c r="AE71" s="98">
        <v>0.7</v>
      </c>
      <c r="AF71" s="44">
        <f t="shared" si="0"/>
        <v>1.0144927536231885</v>
      </c>
      <c r="AG71" s="138"/>
    </row>
    <row r="72" spans="1:33" ht="51" customHeight="1">
      <c r="A72" s="60">
        <v>7</v>
      </c>
      <c r="B72" s="60">
        <v>0</v>
      </c>
      <c r="C72" s="60">
        <v>5</v>
      </c>
      <c r="D72" s="60">
        <v>0</v>
      </c>
      <c r="E72" s="60">
        <v>4</v>
      </c>
      <c r="F72" s="60">
        <v>0</v>
      </c>
      <c r="G72" s="60">
        <v>9</v>
      </c>
      <c r="H72" s="60">
        <v>8</v>
      </c>
      <c r="I72" s="60">
        <v>8</v>
      </c>
      <c r="J72" s="60">
        <v>4</v>
      </c>
      <c r="K72" s="60">
        <v>0</v>
      </c>
      <c r="L72" s="60">
        <v>1</v>
      </c>
      <c r="M72" s="60">
        <v>1</v>
      </c>
      <c r="N72" s="60">
        <v>1</v>
      </c>
      <c r="O72" s="60">
        <v>0</v>
      </c>
      <c r="P72" s="60">
        <v>5</v>
      </c>
      <c r="Q72" s="62">
        <v>0</v>
      </c>
      <c r="R72" s="260">
        <v>8</v>
      </c>
      <c r="S72" s="252">
        <v>8</v>
      </c>
      <c r="T72" s="252">
        <v>4</v>
      </c>
      <c r="U72" s="252">
        <v>0</v>
      </c>
      <c r="V72" s="252">
        <v>1</v>
      </c>
      <c r="W72" s="252">
        <v>0</v>
      </c>
      <c r="X72" s="252">
        <v>0</v>
      </c>
      <c r="Y72" s="252">
        <v>4</v>
      </c>
      <c r="Z72" s="252">
        <v>0</v>
      </c>
      <c r="AA72" s="253">
        <v>0</v>
      </c>
      <c r="AB72" s="278" t="s">
        <v>71</v>
      </c>
      <c r="AC72" s="114" t="s">
        <v>33</v>
      </c>
      <c r="AD72" s="129">
        <v>25700.2</v>
      </c>
      <c r="AE72" s="129">
        <v>25466.1</v>
      </c>
      <c r="AF72" s="44">
        <f t="shared" si="0"/>
        <v>0.9908911214698718</v>
      </c>
      <c r="AG72" s="283"/>
    </row>
    <row r="73" spans="1:33" ht="25.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9">
        <v>8</v>
      </c>
      <c r="S73" s="79">
        <v>8</v>
      </c>
      <c r="T73" s="79">
        <v>4</v>
      </c>
      <c r="U73" s="79">
        <v>0</v>
      </c>
      <c r="V73" s="79">
        <v>1</v>
      </c>
      <c r="W73" s="79">
        <v>0</v>
      </c>
      <c r="X73" s="79">
        <v>0</v>
      </c>
      <c r="Y73" s="79">
        <v>4</v>
      </c>
      <c r="Z73" s="79">
        <v>0</v>
      </c>
      <c r="AA73" s="79">
        <v>1</v>
      </c>
      <c r="AB73" s="51" t="s">
        <v>72</v>
      </c>
      <c r="AC73" s="71" t="s">
        <v>0</v>
      </c>
      <c r="AD73" s="98">
        <v>0.9</v>
      </c>
      <c r="AE73" s="98">
        <v>0.9</v>
      </c>
      <c r="AF73" s="44">
        <f>AE73/AD73</f>
        <v>1</v>
      </c>
      <c r="AG73" s="138"/>
    </row>
    <row r="74" spans="1:33" ht="54.75" customHeight="1">
      <c r="A74" s="60">
        <v>7</v>
      </c>
      <c r="B74" s="60">
        <v>0</v>
      </c>
      <c r="C74" s="60">
        <v>5</v>
      </c>
      <c r="D74" s="60">
        <v>0</v>
      </c>
      <c r="E74" s="60">
        <v>4</v>
      </c>
      <c r="F74" s="60">
        <v>0</v>
      </c>
      <c r="G74" s="60">
        <v>9</v>
      </c>
      <c r="H74" s="60">
        <v>8</v>
      </c>
      <c r="I74" s="60">
        <v>8</v>
      </c>
      <c r="J74" s="60">
        <v>4</v>
      </c>
      <c r="K74" s="60">
        <v>0</v>
      </c>
      <c r="L74" s="60">
        <v>1</v>
      </c>
      <c r="M74" s="60" t="s">
        <v>45</v>
      </c>
      <c r="N74" s="60">
        <v>1</v>
      </c>
      <c r="O74" s="60">
        <v>0</v>
      </c>
      <c r="P74" s="60">
        <v>5</v>
      </c>
      <c r="Q74" s="62">
        <v>0</v>
      </c>
      <c r="R74" s="260">
        <v>8</v>
      </c>
      <c r="S74" s="252">
        <v>8</v>
      </c>
      <c r="T74" s="252">
        <v>4</v>
      </c>
      <c r="U74" s="252">
        <v>0</v>
      </c>
      <c r="V74" s="252">
        <v>1</v>
      </c>
      <c r="W74" s="252">
        <v>0</v>
      </c>
      <c r="X74" s="252">
        <v>0</v>
      </c>
      <c r="Y74" s="252">
        <v>5</v>
      </c>
      <c r="Z74" s="252">
        <v>0</v>
      </c>
      <c r="AA74" s="253">
        <v>0</v>
      </c>
      <c r="AB74" s="279" t="s">
        <v>73</v>
      </c>
      <c r="AC74" s="134" t="s">
        <v>33</v>
      </c>
      <c r="AD74" s="129">
        <v>2855.6</v>
      </c>
      <c r="AE74" s="129">
        <v>2829.6</v>
      </c>
      <c r="AF74" s="44">
        <f t="shared" si="0"/>
        <v>0.9908950833450063</v>
      </c>
      <c r="AG74" s="282"/>
    </row>
    <row r="75" spans="1:33" ht="25.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>
        <v>8</v>
      </c>
      <c r="S75" s="79">
        <v>8</v>
      </c>
      <c r="T75" s="79">
        <v>4</v>
      </c>
      <c r="U75" s="79">
        <v>0</v>
      </c>
      <c r="V75" s="79">
        <v>1</v>
      </c>
      <c r="W75" s="79">
        <v>0</v>
      </c>
      <c r="X75" s="79">
        <v>0</v>
      </c>
      <c r="Y75" s="79">
        <v>5</v>
      </c>
      <c r="Z75" s="79">
        <v>0</v>
      </c>
      <c r="AA75" s="79">
        <v>1</v>
      </c>
      <c r="AB75" s="133" t="s">
        <v>74</v>
      </c>
      <c r="AC75" s="135" t="s">
        <v>0</v>
      </c>
      <c r="AD75" s="98">
        <v>0.1</v>
      </c>
      <c r="AE75" s="98">
        <v>0.1</v>
      </c>
      <c r="AF75" s="44">
        <v>1</v>
      </c>
      <c r="AG75" s="138"/>
    </row>
    <row r="76" spans="1:33" ht="59.25" customHeight="1">
      <c r="A76" s="60">
        <v>7</v>
      </c>
      <c r="B76" s="60">
        <v>0</v>
      </c>
      <c r="C76" s="60">
        <v>5</v>
      </c>
      <c r="D76" s="60">
        <v>0</v>
      </c>
      <c r="E76" s="60">
        <v>4</v>
      </c>
      <c r="F76" s="60">
        <v>0</v>
      </c>
      <c r="G76" s="60">
        <v>9</v>
      </c>
      <c r="H76" s="60">
        <v>8</v>
      </c>
      <c r="I76" s="60">
        <v>8</v>
      </c>
      <c r="J76" s="60">
        <v>4</v>
      </c>
      <c r="K76" s="60">
        <v>0</v>
      </c>
      <c r="L76" s="60">
        <v>1</v>
      </c>
      <c r="M76" s="60" t="s">
        <v>45</v>
      </c>
      <c r="N76" s="60">
        <v>1</v>
      </c>
      <c r="O76" s="60">
        <v>0</v>
      </c>
      <c r="P76" s="60">
        <v>2</v>
      </c>
      <c r="Q76" s="62">
        <v>0</v>
      </c>
      <c r="R76" s="260">
        <v>8</v>
      </c>
      <c r="S76" s="252">
        <v>8</v>
      </c>
      <c r="T76" s="252">
        <v>4</v>
      </c>
      <c r="U76" s="252">
        <v>0</v>
      </c>
      <c r="V76" s="252">
        <v>1</v>
      </c>
      <c r="W76" s="252">
        <v>0</v>
      </c>
      <c r="X76" s="252">
        <v>0</v>
      </c>
      <c r="Y76" s="252">
        <v>6</v>
      </c>
      <c r="Z76" s="252">
        <v>0</v>
      </c>
      <c r="AA76" s="253">
        <v>0</v>
      </c>
      <c r="AB76" s="273" t="s">
        <v>75</v>
      </c>
      <c r="AC76" s="134" t="s">
        <v>33</v>
      </c>
      <c r="AD76" s="129">
        <v>421</v>
      </c>
      <c r="AE76" s="129">
        <v>421</v>
      </c>
      <c r="AF76" s="44">
        <f>AE76/AD76</f>
        <v>1</v>
      </c>
      <c r="AG76" s="118"/>
    </row>
    <row r="77" spans="1:33" ht="25.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>
        <v>8</v>
      </c>
      <c r="S77" s="79">
        <v>8</v>
      </c>
      <c r="T77" s="79">
        <v>4</v>
      </c>
      <c r="U77" s="79">
        <v>0</v>
      </c>
      <c r="V77" s="79">
        <v>1</v>
      </c>
      <c r="W77" s="79">
        <v>0</v>
      </c>
      <c r="X77" s="79">
        <v>0</v>
      </c>
      <c r="Y77" s="79">
        <v>6</v>
      </c>
      <c r="Z77" s="79">
        <v>0</v>
      </c>
      <c r="AA77" s="79">
        <v>1</v>
      </c>
      <c r="AB77" s="133" t="s">
        <v>80</v>
      </c>
      <c r="AC77" s="135" t="s">
        <v>0</v>
      </c>
      <c r="AD77" s="98">
        <v>0.1</v>
      </c>
      <c r="AE77" s="98">
        <v>0.1</v>
      </c>
      <c r="AF77" s="44" t="s">
        <v>64</v>
      </c>
      <c r="AG77" s="138"/>
    </row>
    <row r="78" spans="1:33" ht="68.25" customHeight="1">
      <c r="A78" s="60">
        <v>7</v>
      </c>
      <c r="B78" s="60">
        <v>0</v>
      </c>
      <c r="C78" s="60">
        <v>5</v>
      </c>
      <c r="D78" s="60">
        <v>0</v>
      </c>
      <c r="E78" s="60">
        <v>4</v>
      </c>
      <c r="F78" s="60">
        <v>0</v>
      </c>
      <c r="G78" s="60">
        <v>9</v>
      </c>
      <c r="H78" s="60">
        <v>8</v>
      </c>
      <c r="I78" s="60">
        <v>8</v>
      </c>
      <c r="J78" s="60">
        <v>4</v>
      </c>
      <c r="K78" s="60">
        <v>0</v>
      </c>
      <c r="L78" s="60">
        <v>1</v>
      </c>
      <c r="M78" s="60">
        <v>1</v>
      </c>
      <c r="N78" s="60">
        <v>1</v>
      </c>
      <c r="O78" s="60">
        <v>0</v>
      </c>
      <c r="P78" s="60">
        <v>2</v>
      </c>
      <c r="Q78" s="62">
        <v>0</v>
      </c>
      <c r="R78" s="261">
        <v>8</v>
      </c>
      <c r="S78" s="262">
        <v>8</v>
      </c>
      <c r="T78" s="262">
        <v>4</v>
      </c>
      <c r="U78" s="262">
        <v>0</v>
      </c>
      <c r="V78" s="262">
        <v>1</v>
      </c>
      <c r="W78" s="262">
        <v>0</v>
      </c>
      <c r="X78" s="262">
        <v>0</v>
      </c>
      <c r="Y78" s="262">
        <v>7</v>
      </c>
      <c r="Z78" s="262">
        <v>0</v>
      </c>
      <c r="AA78" s="263">
        <v>0</v>
      </c>
      <c r="AB78" s="273" t="s">
        <v>81</v>
      </c>
      <c r="AC78" s="134" t="s">
        <v>33</v>
      </c>
      <c r="AD78" s="129">
        <v>3789.1</v>
      </c>
      <c r="AE78" s="129">
        <v>3789.1</v>
      </c>
      <c r="AF78" s="44">
        <v>0</v>
      </c>
      <c r="AG78" s="118"/>
    </row>
    <row r="79" spans="1:33" ht="25.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>
        <v>8</v>
      </c>
      <c r="S79" s="79">
        <v>8</v>
      </c>
      <c r="T79" s="79">
        <v>4</v>
      </c>
      <c r="U79" s="79">
        <v>0</v>
      </c>
      <c r="V79" s="79">
        <v>1</v>
      </c>
      <c r="W79" s="79">
        <v>0</v>
      </c>
      <c r="X79" s="79">
        <v>0</v>
      </c>
      <c r="Y79" s="79">
        <v>7</v>
      </c>
      <c r="Z79" s="79">
        <v>0</v>
      </c>
      <c r="AA79" s="79">
        <v>1</v>
      </c>
      <c r="AB79" s="133" t="s">
        <v>82</v>
      </c>
      <c r="AC79" s="135" t="s">
        <v>0</v>
      </c>
      <c r="AD79" s="98">
        <v>0.9</v>
      </c>
      <c r="AE79" s="98">
        <v>0.9</v>
      </c>
      <c r="AF79" s="44">
        <f aca="true" t="shared" si="1" ref="AF79:AF84">AE79/AD79</f>
        <v>1</v>
      </c>
      <c r="AG79" s="138"/>
    </row>
    <row r="80" spans="1:33" ht="25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86">
        <v>8</v>
      </c>
      <c r="S80" s="86">
        <v>8</v>
      </c>
      <c r="T80" s="85">
        <v>4</v>
      </c>
      <c r="U80" s="85">
        <v>0</v>
      </c>
      <c r="V80" s="85">
        <v>2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144" t="s">
        <v>85</v>
      </c>
      <c r="AC80" s="82" t="s">
        <v>24</v>
      </c>
      <c r="AD80" s="83">
        <f>AD89</f>
        <v>1416.1</v>
      </c>
      <c r="AE80" s="83">
        <f>AE89</f>
        <v>1416.1</v>
      </c>
      <c r="AF80" s="44">
        <f t="shared" si="1"/>
        <v>1</v>
      </c>
      <c r="AG80" s="108"/>
    </row>
    <row r="81" spans="1:33" ht="25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86">
        <v>8</v>
      </c>
      <c r="S81" s="86">
        <v>8</v>
      </c>
      <c r="T81" s="85">
        <v>4</v>
      </c>
      <c r="U81" s="85">
        <v>0</v>
      </c>
      <c r="V81" s="85">
        <v>2</v>
      </c>
      <c r="W81" s="85">
        <v>0</v>
      </c>
      <c r="X81" s="85">
        <v>0</v>
      </c>
      <c r="Y81" s="85">
        <v>0</v>
      </c>
      <c r="Z81" s="85">
        <v>0</v>
      </c>
      <c r="AA81" s="85">
        <v>1</v>
      </c>
      <c r="AB81" s="143" t="s">
        <v>83</v>
      </c>
      <c r="AC81" s="97" t="s">
        <v>44</v>
      </c>
      <c r="AD81" s="124">
        <v>27</v>
      </c>
      <c r="AE81" s="124">
        <v>27</v>
      </c>
      <c r="AF81" s="44">
        <f t="shared" si="1"/>
        <v>1</v>
      </c>
      <c r="AG81" s="108"/>
    </row>
    <row r="82" spans="1:33" ht="38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8">
        <v>8</v>
      </c>
      <c r="S82" s="78">
        <v>8</v>
      </c>
      <c r="T82" s="79">
        <v>4</v>
      </c>
      <c r="U82" s="79">
        <v>0</v>
      </c>
      <c r="V82" s="79">
        <v>2</v>
      </c>
      <c r="W82" s="79">
        <v>0</v>
      </c>
      <c r="X82" s="79">
        <v>0</v>
      </c>
      <c r="Y82" s="79">
        <v>0</v>
      </c>
      <c r="Z82" s="79">
        <v>0</v>
      </c>
      <c r="AA82" s="79">
        <v>2</v>
      </c>
      <c r="AB82" s="146" t="s">
        <v>84</v>
      </c>
      <c r="AC82" s="149" t="s">
        <v>44</v>
      </c>
      <c r="AD82" s="124">
        <v>3</v>
      </c>
      <c r="AE82" s="124">
        <v>3</v>
      </c>
      <c r="AF82" s="44">
        <f t="shared" si="1"/>
        <v>1</v>
      </c>
      <c r="AG82" s="108"/>
    </row>
    <row r="83" spans="1:33" ht="25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86">
        <v>8</v>
      </c>
      <c r="S83" s="86">
        <v>8</v>
      </c>
      <c r="T83" s="85">
        <v>4</v>
      </c>
      <c r="U83" s="85">
        <v>0</v>
      </c>
      <c r="V83" s="85">
        <v>2</v>
      </c>
      <c r="W83" s="85">
        <v>0</v>
      </c>
      <c r="X83" s="85">
        <v>0</v>
      </c>
      <c r="Y83" s="85">
        <v>1</v>
      </c>
      <c r="Z83" s="85">
        <v>0</v>
      </c>
      <c r="AA83" s="85">
        <v>0</v>
      </c>
      <c r="AB83" s="143" t="s">
        <v>88</v>
      </c>
      <c r="AC83" s="147" t="s">
        <v>86</v>
      </c>
      <c r="AD83" s="145" t="s">
        <v>64</v>
      </c>
      <c r="AE83" s="145" t="s">
        <v>64</v>
      </c>
      <c r="AF83" s="44" t="s">
        <v>64</v>
      </c>
      <c r="AG83" s="148"/>
    </row>
    <row r="84" spans="1:33" ht="25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86">
        <v>8</v>
      </c>
      <c r="S84" s="86">
        <v>8</v>
      </c>
      <c r="T84" s="85">
        <v>4</v>
      </c>
      <c r="U84" s="85">
        <v>0</v>
      </c>
      <c r="V84" s="85">
        <v>2</v>
      </c>
      <c r="W84" s="85">
        <v>0</v>
      </c>
      <c r="X84" s="85">
        <v>0</v>
      </c>
      <c r="Y84" s="85">
        <v>1</v>
      </c>
      <c r="Z84" s="85">
        <v>0</v>
      </c>
      <c r="AA84" s="85">
        <v>1</v>
      </c>
      <c r="AB84" s="143" t="s">
        <v>89</v>
      </c>
      <c r="AC84" s="147" t="s">
        <v>44</v>
      </c>
      <c r="AD84" s="124">
        <v>4</v>
      </c>
      <c r="AE84" s="124">
        <v>4</v>
      </c>
      <c r="AF84" s="44">
        <f t="shared" si="1"/>
        <v>1</v>
      </c>
      <c r="AG84" s="108"/>
    </row>
    <row r="85" spans="1:33" ht="25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86">
        <v>8</v>
      </c>
      <c r="S85" s="86">
        <v>8</v>
      </c>
      <c r="T85" s="85">
        <v>4</v>
      </c>
      <c r="U85" s="85">
        <v>0</v>
      </c>
      <c r="V85" s="85">
        <v>2</v>
      </c>
      <c r="W85" s="85">
        <v>0</v>
      </c>
      <c r="X85" s="85">
        <v>0</v>
      </c>
      <c r="Y85" s="85">
        <v>2</v>
      </c>
      <c r="Z85" s="85">
        <v>0</v>
      </c>
      <c r="AA85" s="85">
        <v>0</v>
      </c>
      <c r="AB85" s="143" t="s">
        <v>90</v>
      </c>
      <c r="AC85" s="147" t="s">
        <v>86</v>
      </c>
      <c r="AD85" s="145" t="s">
        <v>64</v>
      </c>
      <c r="AE85" s="145" t="s">
        <v>64</v>
      </c>
      <c r="AF85" s="44" t="s">
        <v>64</v>
      </c>
      <c r="AG85" s="148"/>
    </row>
    <row r="86" spans="1:33" ht="38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86">
        <v>8</v>
      </c>
      <c r="S86" s="86">
        <v>8</v>
      </c>
      <c r="T86" s="85">
        <v>4</v>
      </c>
      <c r="U86" s="85">
        <v>0</v>
      </c>
      <c r="V86" s="85">
        <v>2</v>
      </c>
      <c r="W86" s="85">
        <v>0</v>
      </c>
      <c r="X86" s="85">
        <v>0</v>
      </c>
      <c r="Y86" s="85">
        <v>2</v>
      </c>
      <c r="Z86" s="85">
        <v>0</v>
      </c>
      <c r="AA86" s="85">
        <v>1</v>
      </c>
      <c r="AB86" s="143" t="s">
        <v>91</v>
      </c>
      <c r="AC86" s="91" t="s">
        <v>87</v>
      </c>
      <c r="AD86" s="124">
        <v>2</v>
      </c>
      <c r="AE86" s="124">
        <v>2</v>
      </c>
      <c r="AF86" s="124">
        <v>1</v>
      </c>
      <c r="AG86" s="108"/>
    </row>
    <row r="87" spans="1:33" ht="25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86">
        <v>8</v>
      </c>
      <c r="S87" s="86">
        <v>8</v>
      </c>
      <c r="T87" s="85">
        <v>4</v>
      </c>
      <c r="U87" s="85">
        <v>0</v>
      </c>
      <c r="V87" s="85">
        <v>2</v>
      </c>
      <c r="W87" s="85">
        <v>0</v>
      </c>
      <c r="X87" s="85">
        <v>0</v>
      </c>
      <c r="Y87" s="85">
        <v>3</v>
      </c>
      <c r="Z87" s="85">
        <v>0</v>
      </c>
      <c r="AA87" s="85">
        <v>0</v>
      </c>
      <c r="AB87" s="143" t="s">
        <v>92</v>
      </c>
      <c r="AC87" s="147" t="s">
        <v>86</v>
      </c>
      <c r="AD87" s="145" t="s">
        <v>64</v>
      </c>
      <c r="AE87" s="145" t="s">
        <v>64</v>
      </c>
      <c r="AF87" s="124" t="s">
        <v>64</v>
      </c>
      <c r="AG87" s="148"/>
    </row>
    <row r="88" spans="1:33" ht="38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8">
        <v>8</v>
      </c>
      <c r="S88" s="78">
        <v>8</v>
      </c>
      <c r="T88" s="79">
        <v>4</v>
      </c>
      <c r="U88" s="79">
        <v>0</v>
      </c>
      <c r="V88" s="79">
        <v>2</v>
      </c>
      <c r="W88" s="79">
        <v>0</v>
      </c>
      <c r="X88" s="79">
        <v>0</v>
      </c>
      <c r="Y88" s="79">
        <v>3</v>
      </c>
      <c r="Z88" s="79">
        <v>0</v>
      </c>
      <c r="AA88" s="79">
        <v>1</v>
      </c>
      <c r="AB88" s="146" t="s">
        <v>93</v>
      </c>
      <c r="AC88" s="91" t="s">
        <v>87</v>
      </c>
      <c r="AD88" s="124">
        <v>2</v>
      </c>
      <c r="AE88" s="124">
        <v>2</v>
      </c>
      <c r="AF88" s="124">
        <v>1</v>
      </c>
      <c r="AG88" s="108"/>
    </row>
    <row r="89" spans="1:33" ht="56.25" customHeight="1">
      <c r="A89" s="151">
        <v>7</v>
      </c>
      <c r="B89" s="151">
        <v>0</v>
      </c>
      <c r="C89" s="151">
        <v>5</v>
      </c>
      <c r="D89" s="151">
        <v>0</v>
      </c>
      <c r="E89" s="151">
        <v>4</v>
      </c>
      <c r="F89" s="151">
        <v>0</v>
      </c>
      <c r="G89" s="151">
        <v>9</v>
      </c>
      <c r="H89" s="151">
        <v>8</v>
      </c>
      <c r="I89" s="151">
        <v>8</v>
      </c>
      <c r="J89" s="151">
        <v>4</v>
      </c>
      <c r="K89" s="151">
        <v>0</v>
      </c>
      <c r="L89" s="151">
        <v>2</v>
      </c>
      <c r="M89" s="151">
        <v>2</v>
      </c>
      <c r="N89" s="151">
        <v>0</v>
      </c>
      <c r="O89" s="151">
        <v>0</v>
      </c>
      <c r="P89" s="151">
        <v>4</v>
      </c>
      <c r="Q89" s="258">
        <v>0</v>
      </c>
      <c r="R89" s="247">
        <v>8</v>
      </c>
      <c r="S89" s="248">
        <v>8</v>
      </c>
      <c r="T89" s="252">
        <v>4</v>
      </c>
      <c r="U89" s="252">
        <v>0</v>
      </c>
      <c r="V89" s="252">
        <v>2</v>
      </c>
      <c r="W89" s="252">
        <v>0</v>
      </c>
      <c r="X89" s="252">
        <v>0</v>
      </c>
      <c r="Y89" s="252">
        <v>4</v>
      </c>
      <c r="Z89" s="252">
        <v>0</v>
      </c>
      <c r="AA89" s="253">
        <v>0</v>
      </c>
      <c r="AB89" s="271" t="s">
        <v>94</v>
      </c>
      <c r="AC89" s="152" t="s">
        <v>33</v>
      </c>
      <c r="AD89" s="126">
        <v>1416.1</v>
      </c>
      <c r="AE89" s="126">
        <v>1416.1</v>
      </c>
      <c r="AF89" s="124">
        <v>1</v>
      </c>
      <c r="AG89" s="118"/>
    </row>
    <row r="90" spans="1:33" ht="64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254">
        <v>8</v>
      </c>
      <c r="S90" s="254">
        <v>8</v>
      </c>
      <c r="T90" s="255">
        <v>4</v>
      </c>
      <c r="U90" s="255">
        <v>0</v>
      </c>
      <c r="V90" s="255">
        <v>2</v>
      </c>
      <c r="W90" s="255">
        <v>0</v>
      </c>
      <c r="X90" s="255">
        <v>0</v>
      </c>
      <c r="Y90" s="255">
        <v>4</v>
      </c>
      <c r="Z90" s="255">
        <v>0</v>
      </c>
      <c r="AA90" s="255">
        <v>1</v>
      </c>
      <c r="AB90" s="42" t="s">
        <v>96</v>
      </c>
      <c r="AC90" s="89" t="s">
        <v>44</v>
      </c>
      <c r="AD90" s="124">
        <v>4</v>
      </c>
      <c r="AE90" s="124">
        <v>4</v>
      </c>
      <c r="AF90" s="124">
        <v>1</v>
      </c>
      <c r="AG90" s="108"/>
    </row>
    <row r="91" spans="1:33" ht="38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>
        <v>8</v>
      </c>
      <c r="S91" s="86">
        <v>8</v>
      </c>
      <c r="T91" s="85">
        <v>4</v>
      </c>
      <c r="U91" s="85">
        <v>0</v>
      </c>
      <c r="V91" s="85">
        <v>2</v>
      </c>
      <c r="W91" s="85">
        <v>0</v>
      </c>
      <c r="X91" s="85">
        <v>0</v>
      </c>
      <c r="Y91" s="85">
        <v>5</v>
      </c>
      <c r="Z91" s="85">
        <v>0</v>
      </c>
      <c r="AA91" s="85">
        <v>0</v>
      </c>
      <c r="AB91" s="143" t="s">
        <v>97</v>
      </c>
      <c r="AC91" s="89" t="s">
        <v>86</v>
      </c>
      <c r="AD91" s="145" t="s">
        <v>64</v>
      </c>
      <c r="AE91" s="145" t="s">
        <v>64</v>
      </c>
      <c r="AF91" s="124">
        <v>1</v>
      </c>
      <c r="AG91" s="148"/>
    </row>
    <row r="92" spans="1:33" ht="38.2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6">
        <v>8</v>
      </c>
      <c r="S92" s="86">
        <v>8</v>
      </c>
      <c r="T92" s="85">
        <v>4</v>
      </c>
      <c r="U92" s="85">
        <v>0</v>
      </c>
      <c r="V92" s="85">
        <v>2</v>
      </c>
      <c r="W92" s="85">
        <v>0</v>
      </c>
      <c r="X92" s="85">
        <v>0</v>
      </c>
      <c r="Y92" s="85">
        <v>5</v>
      </c>
      <c r="Z92" s="85">
        <v>0</v>
      </c>
      <c r="AA92" s="85">
        <v>1</v>
      </c>
      <c r="AB92" s="143" t="s">
        <v>98</v>
      </c>
      <c r="AC92" s="89" t="s">
        <v>44</v>
      </c>
      <c r="AD92" s="124">
        <v>2</v>
      </c>
      <c r="AE92" s="124">
        <v>2</v>
      </c>
      <c r="AF92" s="281">
        <v>1</v>
      </c>
      <c r="AG92" s="108"/>
    </row>
    <row r="93" spans="1:33" ht="76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>
        <v>8</v>
      </c>
      <c r="S93" s="86">
        <v>8</v>
      </c>
      <c r="T93" s="85">
        <v>4</v>
      </c>
      <c r="U93" s="85">
        <v>0</v>
      </c>
      <c r="V93" s="85">
        <v>2</v>
      </c>
      <c r="W93" s="85">
        <v>0</v>
      </c>
      <c r="X93" s="85">
        <v>0</v>
      </c>
      <c r="Y93" s="85">
        <v>6</v>
      </c>
      <c r="Z93" s="85">
        <v>0</v>
      </c>
      <c r="AA93" s="85">
        <v>0</v>
      </c>
      <c r="AB93" s="143" t="s">
        <v>99</v>
      </c>
      <c r="AC93" s="89" t="s">
        <v>86</v>
      </c>
      <c r="AD93" s="145" t="s">
        <v>64</v>
      </c>
      <c r="AE93" s="145" t="s">
        <v>64</v>
      </c>
      <c r="AF93" s="281" t="s">
        <v>64</v>
      </c>
      <c r="AG93" s="148"/>
    </row>
    <row r="94" spans="1:33" ht="25.5">
      <c r="A94" s="155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151"/>
      <c r="R94" s="78">
        <v>8</v>
      </c>
      <c r="S94" s="78">
        <v>8</v>
      </c>
      <c r="T94" s="79">
        <v>4</v>
      </c>
      <c r="U94" s="79">
        <v>0</v>
      </c>
      <c r="V94" s="79">
        <v>2</v>
      </c>
      <c r="W94" s="79">
        <v>0</v>
      </c>
      <c r="X94" s="79">
        <v>0</v>
      </c>
      <c r="Y94" s="79">
        <v>6</v>
      </c>
      <c r="Z94" s="79">
        <v>0</v>
      </c>
      <c r="AA94" s="79">
        <v>1</v>
      </c>
      <c r="AB94" s="142" t="s">
        <v>95</v>
      </c>
      <c r="AC94" s="72" t="s">
        <v>44</v>
      </c>
      <c r="AD94" s="124">
        <v>4</v>
      </c>
      <c r="AE94" s="124">
        <v>4</v>
      </c>
      <c r="AF94" s="44">
        <f aca="true" t="shared" si="2" ref="AF94:AF141">AE94/AD94</f>
        <v>1</v>
      </c>
      <c r="AG94" s="108"/>
    </row>
    <row r="95" spans="1:33" ht="38.2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86">
        <v>8</v>
      </c>
      <c r="S95" s="86">
        <v>8</v>
      </c>
      <c r="T95" s="154">
        <v>4</v>
      </c>
      <c r="U95" s="154">
        <v>0</v>
      </c>
      <c r="V95" s="154">
        <v>3</v>
      </c>
      <c r="W95" s="154">
        <v>0</v>
      </c>
      <c r="X95" s="154">
        <v>0</v>
      </c>
      <c r="Y95" s="154">
        <v>0</v>
      </c>
      <c r="Z95" s="154">
        <v>0</v>
      </c>
      <c r="AA95" s="154">
        <v>0</v>
      </c>
      <c r="AB95" s="144" t="s">
        <v>100</v>
      </c>
      <c r="AC95" s="82" t="s">
        <v>24</v>
      </c>
      <c r="AD95" s="83">
        <f>+AD98</f>
        <v>10</v>
      </c>
      <c r="AE95" s="83">
        <f>+AE98</f>
        <v>10</v>
      </c>
      <c r="AF95" s="44">
        <f t="shared" si="2"/>
        <v>1</v>
      </c>
      <c r="AG95" s="108"/>
    </row>
    <row r="96" spans="1:33" ht="38.2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86">
        <v>8</v>
      </c>
      <c r="S96" s="86">
        <v>8</v>
      </c>
      <c r="T96" s="154">
        <v>4</v>
      </c>
      <c r="U96" s="154">
        <v>0</v>
      </c>
      <c r="V96" s="154">
        <v>3</v>
      </c>
      <c r="W96" s="154">
        <v>0</v>
      </c>
      <c r="X96" s="154">
        <v>0</v>
      </c>
      <c r="Y96" s="154">
        <v>0</v>
      </c>
      <c r="Z96" s="154">
        <v>0</v>
      </c>
      <c r="AA96" s="154">
        <v>1</v>
      </c>
      <c r="AB96" s="143" t="s">
        <v>101</v>
      </c>
      <c r="AC96" s="97" t="s">
        <v>44</v>
      </c>
      <c r="AD96" s="124">
        <v>1</v>
      </c>
      <c r="AE96" s="124">
        <v>1</v>
      </c>
      <c r="AF96" s="44">
        <v>0</v>
      </c>
      <c r="AG96" s="108"/>
    </row>
    <row r="97" spans="1:33" ht="38.2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78">
        <v>8</v>
      </c>
      <c r="S97" s="78">
        <v>8</v>
      </c>
      <c r="T97" s="155">
        <v>4</v>
      </c>
      <c r="U97" s="155">
        <v>0</v>
      </c>
      <c r="V97" s="155">
        <v>3</v>
      </c>
      <c r="W97" s="155">
        <v>0</v>
      </c>
      <c r="X97" s="155">
        <v>0</v>
      </c>
      <c r="Y97" s="155">
        <v>0</v>
      </c>
      <c r="Z97" s="155">
        <v>0</v>
      </c>
      <c r="AA97" s="155">
        <v>2</v>
      </c>
      <c r="AB97" s="146" t="s">
        <v>102</v>
      </c>
      <c r="AC97" s="97" t="s">
        <v>44</v>
      </c>
      <c r="AD97" s="124">
        <v>1</v>
      </c>
      <c r="AE97" s="124">
        <v>1</v>
      </c>
      <c r="AF97" s="44">
        <v>0</v>
      </c>
      <c r="AG97" s="108"/>
    </row>
    <row r="98" spans="1:33" ht="26.25">
      <c r="A98" s="159">
        <v>7</v>
      </c>
      <c r="B98" s="159">
        <v>7</v>
      </c>
      <c r="C98" s="159">
        <v>5</v>
      </c>
      <c r="D98" s="159">
        <v>0</v>
      </c>
      <c r="E98" s="159">
        <v>7</v>
      </c>
      <c r="F98" s="159">
        <v>0</v>
      </c>
      <c r="G98" s="159">
        <v>9</v>
      </c>
      <c r="H98" s="159">
        <v>8</v>
      </c>
      <c r="I98" s="159">
        <v>8</v>
      </c>
      <c r="J98" s="159">
        <v>4</v>
      </c>
      <c r="K98" s="159">
        <v>0</v>
      </c>
      <c r="L98" s="159">
        <v>3</v>
      </c>
      <c r="M98" s="159">
        <v>2</v>
      </c>
      <c r="N98" s="159">
        <v>0</v>
      </c>
      <c r="O98" s="159">
        <v>0</v>
      </c>
      <c r="P98" s="159">
        <v>2</v>
      </c>
      <c r="Q98" s="159">
        <v>0</v>
      </c>
      <c r="R98" s="61">
        <v>8</v>
      </c>
      <c r="S98" s="61">
        <v>8</v>
      </c>
      <c r="T98" s="159">
        <v>4</v>
      </c>
      <c r="U98" s="159">
        <v>0</v>
      </c>
      <c r="V98" s="159">
        <v>3</v>
      </c>
      <c r="W98" s="159">
        <v>0</v>
      </c>
      <c r="X98" s="159">
        <v>0</v>
      </c>
      <c r="Y98" s="159">
        <v>2</v>
      </c>
      <c r="Z98" s="159">
        <v>0</v>
      </c>
      <c r="AA98" s="159">
        <v>0</v>
      </c>
      <c r="AB98" s="150" t="s">
        <v>104</v>
      </c>
      <c r="AC98" s="156" t="s">
        <v>33</v>
      </c>
      <c r="AD98" s="126">
        <v>10</v>
      </c>
      <c r="AE98" s="126">
        <v>10</v>
      </c>
      <c r="AF98" s="44">
        <f t="shared" si="2"/>
        <v>1</v>
      </c>
      <c r="AG98" s="118"/>
    </row>
    <row r="99" spans="1:33" ht="25.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60">
        <v>8</v>
      </c>
      <c r="S99" s="160">
        <v>8</v>
      </c>
      <c r="T99" s="161">
        <v>4</v>
      </c>
      <c r="U99" s="161">
        <v>0</v>
      </c>
      <c r="V99" s="161">
        <v>3</v>
      </c>
      <c r="W99" s="161">
        <v>0</v>
      </c>
      <c r="X99" s="161">
        <v>0</v>
      </c>
      <c r="Y99" s="161">
        <v>2</v>
      </c>
      <c r="Z99" s="161">
        <v>0</v>
      </c>
      <c r="AA99" s="161">
        <v>1</v>
      </c>
      <c r="AB99" s="146" t="s">
        <v>103</v>
      </c>
      <c r="AC99" s="157" t="s">
        <v>39</v>
      </c>
      <c r="AD99" s="124">
        <v>30</v>
      </c>
      <c r="AE99" s="124">
        <v>30</v>
      </c>
      <c r="AF99" s="44">
        <f t="shared" si="2"/>
        <v>1</v>
      </c>
      <c r="AG99" s="108"/>
    </row>
    <row r="100" spans="1:33" ht="60.75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86">
        <v>8</v>
      </c>
      <c r="S100" s="86">
        <v>8</v>
      </c>
      <c r="T100" s="154">
        <v>4</v>
      </c>
      <c r="U100" s="154">
        <v>0</v>
      </c>
      <c r="V100" s="154">
        <v>3</v>
      </c>
      <c r="W100" s="154">
        <v>0</v>
      </c>
      <c r="X100" s="154">
        <v>0</v>
      </c>
      <c r="Y100" s="154">
        <v>3</v>
      </c>
      <c r="Z100" s="154">
        <v>0</v>
      </c>
      <c r="AA100" s="154">
        <v>0</v>
      </c>
      <c r="AB100" s="150" t="s">
        <v>106</v>
      </c>
      <c r="AC100" s="89" t="s">
        <v>86</v>
      </c>
      <c r="AD100" s="145" t="s">
        <v>64</v>
      </c>
      <c r="AE100" s="145" t="s">
        <v>64</v>
      </c>
      <c r="AF100" s="44" t="s">
        <v>64</v>
      </c>
      <c r="AG100" s="148"/>
    </row>
    <row r="101" spans="1:33" ht="38.2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78">
        <v>8</v>
      </c>
      <c r="S101" s="78">
        <v>8</v>
      </c>
      <c r="T101" s="155">
        <v>4</v>
      </c>
      <c r="U101" s="155">
        <v>0</v>
      </c>
      <c r="V101" s="155">
        <v>3</v>
      </c>
      <c r="W101" s="155">
        <v>0</v>
      </c>
      <c r="X101" s="155">
        <v>0</v>
      </c>
      <c r="Y101" s="155">
        <v>3</v>
      </c>
      <c r="Z101" s="155">
        <v>0</v>
      </c>
      <c r="AA101" s="155">
        <v>1</v>
      </c>
      <c r="AB101" s="146" t="s">
        <v>105</v>
      </c>
      <c r="AC101" s="157" t="s">
        <v>44</v>
      </c>
      <c r="AD101" s="124">
        <v>20</v>
      </c>
      <c r="AE101" s="124">
        <v>20</v>
      </c>
      <c r="AF101" s="281">
        <f t="shared" si="2"/>
        <v>1</v>
      </c>
      <c r="AG101" s="108"/>
    </row>
    <row r="102" spans="1:33" ht="40.5">
      <c r="A102" s="85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78">
        <v>8</v>
      </c>
      <c r="S102" s="78">
        <v>8</v>
      </c>
      <c r="T102" s="155">
        <v>4</v>
      </c>
      <c r="U102" s="155" t="s">
        <v>27</v>
      </c>
      <c r="V102" s="155">
        <v>3</v>
      </c>
      <c r="W102" s="155">
        <v>0</v>
      </c>
      <c r="X102" s="155">
        <v>0</v>
      </c>
      <c r="Y102" s="155">
        <v>0</v>
      </c>
      <c r="Z102" s="155">
        <v>0</v>
      </c>
      <c r="AA102" s="155">
        <v>0</v>
      </c>
      <c r="AB102" s="144" t="s">
        <v>108</v>
      </c>
      <c r="AC102" s="82" t="s">
        <v>24</v>
      </c>
      <c r="AD102" s="83">
        <f>AD103+AD112</f>
        <v>2113.6</v>
      </c>
      <c r="AE102" s="83">
        <f>AE103+AE112</f>
        <v>2113.6</v>
      </c>
      <c r="AF102" s="44">
        <f t="shared" si="2"/>
        <v>1</v>
      </c>
      <c r="AG102" s="108"/>
    </row>
    <row r="103" spans="1:33" ht="63" customHeight="1">
      <c r="A103" s="79">
        <v>7</v>
      </c>
      <c r="B103" s="79">
        <v>0</v>
      </c>
      <c r="C103" s="79">
        <v>5</v>
      </c>
      <c r="D103" s="79">
        <v>0</v>
      </c>
      <c r="E103" s="79">
        <v>4</v>
      </c>
      <c r="F103" s="79">
        <v>0</v>
      </c>
      <c r="G103" s="79">
        <v>9</v>
      </c>
      <c r="H103" s="79">
        <v>8</v>
      </c>
      <c r="I103" s="79">
        <v>8</v>
      </c>
      <c r="J103" s="79">
        <v>4</v>
      </c>
      <c r="K103" s="79" t="s">
        <v>27</v>
      </c>
      <c r="L103" s="79">
        <v>3</v>
      </c>
      <c r="M103" s="79">
        <v>1</v>
      </c>
      <c r="N103" s="79">
        <v>1</v>
      </c>
      <c r="O103" s="79">
        <v>0</v>
      </c>
      <c r="P103" s="79">
        <v>9</v>
      </c>
      <c r="Q103" s="264">
        <v>0</v>
      </c>
      <c r="R103" s="265">
        <v>8</v>
      </c>
      <c r="S103" s="266">
        <v>8</v>
      </c>
      <c r="T103" s="267">
        <v>4</v>
      </c>
      <c r="U103" s="267" t="s">
        <v>27</v>
      </c>
      <c r="V103" s="267">
        <v>3</v>
      </c>
      <c r="W103" s="267">
        <v>0</v>
      </c>
      <c r="X103" s="267">
        <v>0</v>
      </c>
      <c r="Y103" s="267">
        <v>1</v>
      </c>
      <c r="Z103" s="267">
        <v>0</v>
      </c>
      <c r="AA103" s="268">
        <v>0</v>
      </c>
      <c r="AB103" s="271" t="s">
        <v>107</v>
      </c>
      <c r="AC103" s="156" t="s">
        <v>33</v>
      </c>
      <c r="AD103" s="126">
        <v>1902.2</v>
      </c>
      <c r="AE103" s="126">
        <v>1902.2</v>
      </c>
      <c r="AF103" s="44">
        <f t="shared" si="2"/>
        <v>1</v>
      </c>
      <c r="AG103" s="118"/>
    </row>
    <row r="104" spans="1:33" ht="26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54">
        <v>8</v>
      </c>
      <c r="S104" s="254">
        <v>8</v>
      </c>
      <c r="T104" s="255">
        <v>4</v>
      </c>
      <c r="U104" s="255" t="s">
        <v>27</v>
      </c>
      <c r="V104" s="255">
        <v>3</v>
      </c>
      <c r="W104" s="255">
        <v>0</v>
      </c>
      <c r="X104" s="255">
        <v>0</v>
      </c>
      <c r="Y104" s="255">
        <v>1</v>
      </c>
      <c r="Z104" s="255">
        <v>0</v>
      </c>
      <c r="AA104" s="255">
        <v>1</v>
      </c>
      <c r="AB104" s="42" t="s">
        <v>119</v>
      </c>
      <c r="AC104" s="147" t="s">
        <v>44</v>
      </c>
      <c r="AD104" s="124">
        <v>1</v>
      </c>
      <c r="AE104" s="124">
        <v>1</v>
      </c>
      <c r="AF104" s="44">
        <v>0</v>
      </c>
      <c r="AG104" s="108"/>
    </row>
    <row r="105" spans="1:33" ht="25.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86">
        <v>8</v>
      </c>
      <c r="S105" s="86">
        <v>8</v>
      </c>
      <c r="T105" s="85">
        <v>4</v>
      </c>
      <c r="U105" s="85" t="s">
        <v>27</v>
      </c>
      <c r="V105" s="85">
        <v>3</v>
      </c>
      <c r="W105" s="85">
        <v>0</v>
      </c>
      <c r="X105" s="85">
        <v>0</v>
      </c>
      <c r="Y105" s="85">
        <v>1</v>
      </c>
      <c r="Z105" s="85">
        <v>0</v>
      </c>
      <c r="AA105" s="85">
        <v>2</v>
      </c>
      <c r="AB105" s="35" t="s">
        <v>120</v>
      </c>
      <c r="AC105" s="80" t="s">
        <v>0</v>
      </c>
      <c r="AD105" s="124">
        <v>80</v>
      </c>
      <c r="AE105" s="124">
        <v>90</v>
      </c>
      <c r="AF105" s="44">
        <v>0</v>
      </c>
      <c r="AG105" s="108"/>
    </row>
    <row r="106" spans="1:33" ht="1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62"/>
      <c r="S106" s="162"/>
      <c r="T106" s="130"/>
      <c r="U106" s="130"/>
      <c r="V106" s="130"/>
      <c r="W106" s="130"/>
      <c r="X106" s="130"/>
      <c r="Y106" s="130"/>
      <c r="Z106" s="130"/>
      <c r="AA106" s="130"/>
      <c r="AB106" s="57" t="s">
        <v>109</v>
      </c>
      <c r="AC106" s="131" t="s">
        <v>110</v>
      </c>
      <c r="AD106" s="124">
        <v>70</v>
      </c>
      <c r="AE106" s="124">
        <v>0</v>
      </c>
      <c r="AF106" s="44">
        <f t="shared" si="2"/>
        <v>0</v>
      </c>
      <c r="AG106" s="108"/>
    </row>
    <row r="107" spans="1:33" ht="1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62"/>
      <c r="S107" s="162"/>
      <c r="T107" s="130"/>
      <c r="U107" s="130"/>
      <c r="V107" s="130"/>
      <c r="W107" s="130"/>
      <c r="X107" s="130"/>
      <c r="Y107" s="130"/>
      <c r="Z107" s="130"/>
      <c r="AA107" s="130"/>
      <c r="AB107" s="57" t="s">
        <v>111</v>
      </c>
      <c r="AC107" s="131" t="s">
        <v>112</v>
      </c>
      <c r="AD107" s="124">
        <v>2</v>
      </c>
      <c r="AE107" s="124">
        <v>0</v>
      </c>
      <c r="AF107" s="44">
        <f t="shared" si="2"/>
        <v>0</v>
      </c>
      <c r="AG107" s="108"/>
    </row>
    <row r="108" spans="1:33" ht="25.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62"/>
      <c r="S108" s="162"/>
      <c r="T108" s="130"/>
      <c r="U108" s="130"/>
      <c r="V108" s="130"/>
      <c r="W108" s="130"/>
      <c r="X108" s="130"/>
      <c r="Y108" s="130"/>
      <c r="Z108" s="130"/>
      <c r="AA108" s="130"/>
      <c r="AB108" s="57" t="s">
        <v>113</v>
      </c>
      <c r="AC108" s="131" t="s">
        <v>110</v>
      </c>
      <c r="AD108" s="124">
        <v>310</v>
      </c>
      <c r="AE108" s="124">
        <v>0</v>
      </c>
      <c r="AF108" s="44">
        <v>0</v>
      </c>
      <c r="AG108" s="108"/>
    </row>
    <row r="109" spans="1:33" ht="1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62"/>
      <c r="S109" s="162"/>
      <c r="T109" s="130"/>
      <c r="U109" s="130"/>
      <c r="V109" s="130"/>
      <c r="W109" s="130"/>
      <c r="X109" s="130"/>
      <c r="Y109" s="130"/>
      <c r="Z109" s="130"/>
      <c r="AA109" s="130"/>
      <c r="AB109" s="163" t="s">
        <v>114</v>
      </c>
      <c r="AC109" s="131" t="s">
        <v>112</v>
      </c>
      <c r="AD109" s="124">
        <v>3</v>
      </c>
      <c r="AE109" s="124">
        <v>0</v>
      </c>
      <c r="AF109" s="44">
        <v>0</v>
      </c>
      <c r="AG109" s="108"/>
    </row>
    <row r="110" spans="1:33" ht="25.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62"/>
      <c r="S110" s="162"/>
      <c r="T110" s="130"/>
      <c r="U110" s="130"/>
      <c r="V110" s="130"/>
      <c r="W110" s="130"/>
      <c r="X110" s="130"/>
      <c r="Y110" s="130"/>
      <c r="Z110" s="130"/>
      <c r="AA110" s="130"/>
      <c r="AB110" s="163" t="s">
        <v>115</v>
      </c>
      <c r="AC110" s="131" t="s">
        <v>116</v>
      </c>
      <c r="AD110" s="124">
        <v>735.5</v>
      </c>
      <c r="AE110" s="124">
        <v>0</v>
      </c>
      <c r="AF110" s="44">
        <v>0</v>
      </c>
      <c r="AG110" s="108"/>
    </row>
    <row r="111" spans="1:33" ht="1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64"/>
      <c r="S111" s="164"/>
      <c r="T111" s="132"/>
      <c r="U111" s="132"/>
      <c r="V111" s="132"/>
      <c r="W111" s="132"/>
      <c r="X111" s="132"/>
      <c r="Y111" s="132"/>
      <c r="Z111" s="132"/>
      <c r="AA111" s="132"/>
      <c r="AB111" s="165" t="s">
        <v>117</v>
      </c>
      <c r="AC111" s="131" t="s">
        <v>118</v>
      </c>
      <c r="AD111" s="124">
        <v>60</v>
      </c>
      <c r="AE111" s="124">
        <v>0</v>
      </c>
      <c r="AF111" s="44">
        <v>0</v>
      </c>
      <c r="AG111" s="108"/>
    </row>
    <row r="112" spans="1:33" ht="51" customHeight="1">
      <c r="A112" s="85">
        <v>7</v>
      </c>
      <c r="B112" s="85">
        <v>0</v>
      </c>
      <c r="C112" s="85">
        <v>5</v>
      </c>
      <c r="D112" s="85">
        <v>0</v>
      </c>
      <c r="E112" s="85">
        <v>4</v>
      </c>
      <c r="F112" s="85">
        <v>0</v>
      </c>
      <c r="G112" s="85">
        <v>9</v>
      </c>
      <c r="H112" s="85">
        <v>8</v>
      </c>
      <c r="I112" s="85">
        <v>8</v>
      </c>
      <c r="J112" s="85">
        <v>4</v>
      </c>
      <c r="K112" s="85" t="s">
        <v>27</v>
      </c>
      <c r="L112" s="85">
        <v>3</v>
      </c>
      <c r="M112" s="85" t="s">
        <v>45</v>
      </c>
      <c r="N112" s="85">
        <v>1</v>
      </c>
      <c r="O112" s="85">
        <v>0</v>
      </c>
      <c r="P112" s="85">
        <v>9</v>
      </c>
      <c r="Q112" s="269">
        <v>0</v>
      </c>
      <c r="R112" s="265">
        <v>8</v>
      </c>
      <c r="S112" s="266">
        <v>8</v>
      </c>
      <c r="T112" s="267">
        <v>4</v>
      </c>
      <c r="U112" s="267" t="s">
        <v>27</v>
      </c>
      <c r="V112" s="267">
        <v>3</v>
      </c>
      <c r="W112" s="267">
        <v>0</v>
      </c>
      <c r="X112" s="267">
        <v>0</v>
      </c>
      <c r="Y112" s="267">
        <v>2</v>
      </c>
      <c r="Z112" s="267">
        <v>0</v>
      </c>
      <c r="AA112" s="268">
        <v>0</v>
      </c>
      <c r="AB112" s="271" t="s">
        <v>121</v>
      </c>
      <c r="AC112" s="156" t="s">
        <v>33</v>
      </c>
      <c r="AD112" s="126">
        <v>211.4</v>
      </c>
      <c r="AE112" s="126">
        <v>211.4</v>
      </c>
      <c r="AF112" s="44">
        <v>0</v>
      </c>
      <c r="AG112" s="118"/>
    </row>
    <row r="113" spans="1:33" ht="25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254">
        <v>8</v>
      </c>
      <c r="S113" s="254">
        <v>8</v>
      </c>
      <c r="T113" s="255">
        <v>4</v>
      </c>
      <c r="U113" s="255" t="s">
        <v>27</v>
      </c>
      <c r="V113" s="255">
        <v>3</v>
      </c>
      <c r="W113" s="255">
        <v>0</v>
      </c>
      <c r="X113" s="255">
        <v>0</v>
      </c>
      <c r="Y113" s="255">
        <v>2</v>
      </c>
      <c r="Z113" s="255">
        <v>0</v>
      </c>
      <c r="AA113" s="255">
        <v>1</v>
      </c>
      <c r="AB113" s="35" t="s">
        <v>122</v>
      </c>
      <c r="AC113" s="80" t="s">
        <v>0</v>
      </c>
      <c r="AD113" s="124">
        <v>20</v>
      </c>
      <c r="AE113" s="124">
        <v>10</v>
      </c>
      <c r="AF113" s="44">
        <v>0</v>
      </c>
      <c r="AG113" s="108"/>
    </row>
    <row r="114" spans="1:33" ht="1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62"/>
      <c r="S114" s="162"/>
      <c r="T114" s="130"/>
      <c r="U114" s="130"/>
      <c r="V114" s="130"/>
      <c r="W114" s="130"/>
      <c r="X114" s="130"/>
      <c r="Y114" s="130"/>
      <c r="Z114" s="130"/>
      <c r="AA114" s="130"/>
      <c r="AB114" s="57" t="s">
        <v>109</v>
      </c>
      <c r="AC114" s="131" t="s">
        <v>110</v>
      </c>
      <c r="AD114" s="124">
        <v>70</v>
      </c>
      <c r="AE114" s="124">
        <v>0</v>
      </c>
      <c r="AF114" s="44">
        <v>0</v>
      </c>
      <c r="AG114" s="108"/>
    </row>
    <row r="115" spans="1:33" ht="1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62"/>
      <c r="S115" s="162"/>
      <c r="T115" s="130"/>
      <c r="U115" s="130"/>
      <c r="V115" s="130"/>
      <c r="W115" s="130"/>
      <c r="X115" s="130"/>
      <c r="Y115" s="130"/>
      <c r="Z115" s="130"/>
      <c r="AA115" s="130"/>
      <c r="AB115" s="57" t="s">
        <v>111</v>
      </c>
      <c r="AC115" s="131" t="s">
        <v>112</v>
      </c>
      <c r="AD115" s="124">
        <v>2</v>
      </c>
      <c r="AE115" s="124">
        <v>0</v>
      </c>
      <c r="AF115" s="44">
        <v>0</v>
      </c>
      <c r="AG115" s="108"/>
    </row>
    <row r="116" spans="1:33" ht="25.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62"/>
      <c r="S116" s="162"/>
      <c r="T116" s="130"/>
      <c r="U116" s="130"/>
      <c r="V116" s="130"/>
      <c r="W116" s="130"/>
      <c r="X116" s="130"/>
      <c r="Y116" s="130"/>
      <c r="Z116" s="130"/>
      <c r="AA116" s="130"/>
      <c r="AB116" s="57" t="s">
        <v>113</v>
      </c>
      <c r="AC116" s="131" t="s">
        <v>110</v>
      </c>
      <c r="AD116" s="124">
        <v>310</v>
      </c>
      <c r="AE116" s="124">
        <v>0</v>
      </c>
      <c r="AF116" s="44">
        <v>0</v>
      </c>
      <c r="AG116" s="108"/>
    </row>
    <row r="117" spans="1:33" ht="1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62"/>
      <c r="S117" s="162"/>
      <c r="T117" s="130"/>
      <c r="U117" s="130"/>
      <c r="V117" s="130"/>
      <c r="W117" s="130"/>
      <c r="X117" s="130"/>
      <c r="Y117" s="130"/>
      <c r="Z117" s="130"/>
      <c r="AA117" s="130"/>
      <c r="AB117" s="163" t="s">
        <v>114</v>
      </c>
      <c r="AC117" s="131" t="s">
        <v>112</v>
      </c>
      <c r="AD117" s="124">
        <v>3</v>
      </c>
      <c r="AE117" s="124">
        <v>0</v>
      </c>
      <c r="AF117" s="281">
        <f t="shared" si="2"/>
        <v>0</v>
      </c>
      <c r="AG117" s="108"/>
    </row>
    <row r="118" spans="1:33" ht="25.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62"/>
      <c r="S118" s="162"/>
      <c r="T118" s="130"/>
      <c r="U118" s="130"/>
      <c r="V118" s="130"/>
      <c r="W118" s="130"/>
      <c r="X118" s="130"/>
      <c r="Y118" s="130"/>
      <c r="Z118" s="130"/>
      <c r="AA118" s="130"/>
      <c r="AB118" s="163" t="s">
        <v>115</v>
      </c>
      <c r="AC118" s="131" t="s">
        <v>116</v>
      </c>
      <c r="AD118" s="124">
        <v>735.5</v>
      </c>
      <c r="AE118" s="124">
        <v>0</v>
      </c>
      <c r="AF118" s="281">
        <f t="shared" si="2"/>
        <v>0</v>
      </c>
      <c r="AG118" s="108"/>
    </row>
    <row r="119" spans="1:33" ht="1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64"/>
      <c r="S119" s="164"/>
      <c r="T119" s="132"/>
      <c r="U119" s="132"/>
      <c r="V119" s="132"/>
      <c r="W119" s="132"/>
      <c r="X119" s="132"/>
      <c r="Y119" s="132"/>
      <c r="Z119" s="132"/>
      <c r="AA119" s="132"/>
      <c r="AB119" s="165" t="s">
        <v>117</v>
      </c>
      <c r="AC119" s="131" t="s">
        <v>118</v>
      </c>
      <c r="AD119" s="124">
        <v>60</v>
      </c>
      <c r="AE119" s="124">
        <v>0</v>
      </c>
      <c r="AF119" s="44">
        <f t="shared" si="2"/>
        <v>0</v>
      </c>
      <c r="AG119" s="108"/>
    </row>
    <row r="120" spans="1:33" ht="25.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86">
        <v>8</v>
      </c>
      <c r="S120" s="86">
        <v>8</v>
      </c>
      <c r="T120" s="85">
        <v>5</v>
      </c>
      <c r="U120" s="85">
        <v>0</v>
      </c>
      <c r="V120" s="85">
        <v>0</v>
      </c>
      <c r="W120" s="85">
        <v>0</v>
      </c>
      <c r="X120" s="85">
        <v>0</v>
      </c>
      <c r="Y120" s="85">
        <v>0</v>
      </c>
      <c r="Z120" s="85">
        <v>0</v>
      </c>
      <c r="AA120" s="85">
        <v>0</v>
      </c>
      <c r="AB120" s="166" t="s">
        <v>123</v>
      </c>
      <c r="AC120" s="180" t="s">
        <v>33</v>
      </c>
      <c r="AD120" s="181">
        <f>AD121</f>
        <v>22244</v>
      </c>
      <c r="AE120" s="181">
        <f>AE121</f>
        <v>22185.4</v>
      </c>
      <c r="AF120" s="281">
        <f t="shared" si="2"/>
        <v>0.9973655817299047</v>
      </c>
      <c r="AG120" s="108"/>
    </row>
    <row r="121" spans="1:33" ht="25.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8">
        <v>8</v>
      </c>
      <c r="S121" s="78">
        <v>8</v>
      </c>
      <c r="T121" s="79">
        <v>5</v>
      </c>
      <c r="U121" s="79">
        <v>0</v>
      </c>
      <c r="V121" s="79">
        <v>1</v>
      </c>
      <c r="W121" s="79">
        <v>0</v>
      </c>
      <c r="X121" s="79">
        <v>0</v>
      </c>
      <c r="Y121" s="79">
        <v>0</v>
      </c>
      <c r="Z121" s="79">
        <v>0</v>
      </c>
      <c r="AA121" s="79">
        <v>0</v>
      </c>
      <c r="AB121" s="168" t="s">
        <v>124</v>
      </c>
      <c r="AC121" s="82" t="s">
        <v>24</v>
      </c>
      <c r="AD121" s="83">
        <f>AD122+AD124+AD128+AD130+AD132+AD140+AD142+AD143</f>
        <v>22244</v>
      </c>
      <c r="AE121" s="83">
        <f>AE122+AE124+AE128+AE130+AE132+AE140+AE142+AE143</f>
        <v>22185.4</v>
      </c>
      <c r="AF121" s="44">
        <v>0</v>
      </c>
      <c r="AG121" s="108"/>
    </row>
    <row r="122" spans="1:33" ht="26.25">
      <c r="A122" s="60">
        <v>7</v>
      </c>
      <c r="B122" s="60">
        <v>0</v>
      </c>
      <c r="C122" s="60">
        <v>5</v>
      </c>
      <c r="D122" s="60">
        <v>0</v>
      </c>
      <c r="E122" s="60">
        <v>5</v>
      </c>
      <c r="F122" s="60">
        <v>0</v>
      </c>
      <c r="G122" s="60">
        <v>2</v>
      </c>
      <c r="H122" s="60">
        <v>8</v>
      </c>
      <c r="I122" s="60">
        <v>8</v>
      </c>
      <c r="J122" s="60">
        <v>5</v>
      </c>
      <c r="K122" s="60">
        <v>0</v>
      </c>
      <c r="L122" s="60">
        <v>1</v>
      </c>
      <c r="M122" s="60">
        <v>2</v>
      </c>
      <c r="N122" s="60">
        <v>0</v>
      </c>
      <c r="O122" s="60">
        <v>0</v>
      </c>
      <c r="P122" s="60">
        <v>1</v>
      </c>
      <c r="Q122" s="62">
        <v>0</v>
      </c>
      <c r="R122" s="247">
        <v>8</v>
      </c>
      <c r="S122" s="248">
        <v>8</v>
      </c>
      <c r="T122" s="252">
        <v>5</v>
      </c>
      <c r="U122" s="252">
        <v>0</v>
      </c>
      <c r="V122" s="252">
        <v>1</v>
      </c>
      <c r="W122" s="252">
        <v>0</v>
      </c>
      <c r="X122" s="252">
        <v>0</v>
      </c>
      <c r="Y122" s="252">
        <v>1</v>
      </c>
      <c r="Z122" s="252">
        <v>0</v>
      </c>
      <c r="AA122" s="253">
        <v>0</v>
      </c>
      <c r="AB122" s="271" t="s">
        <v>128</v>
      </c>
      <c r="AC122" s="156" t="s">
        <v>33</v>
      </c>
      <c r="AD122" s="126">
        <v>4100</v>
      </c>
      <c r="AE122" s="126">
        <v>4100</v>
      </c>
      <c r="AF122" s="44">
        <f t="shared" si="2"/>
        <v>1</v>
      </c>
      <c r="AG122" s="118"/>
    </row>
    <row r="123" spans="1:33" ht="25.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270">
        <v>8</v>
      </c>
      <c r="S123" s="270">
        <v>8</v>
      </c>
      <c r="T123" s="259">
        <v>5</v>
      </c>
      <c r="U123" s="259">
        <v>0</v>
      </c>
      <c r="V123" s="259">
        <v>1</v>
      </c>
      <c r="W123" s="259">
        <v>0</v>
      </c>
      <c r="X123" s="259">
        <v>0</v>
      </c>
      <c r="Y123" s="259">
        <v>1</v>
      </c>
      <c r="Z123" s="259">
        <v>0</v>
      </c>
      <c r="AA123" s="259">
        <v>1</v>
      </c>
      <c r="AB123" s="146" t="s">
        <v>125</v>
      </c>
      <c r="AC123" s="167" t="s">
        <v>0</v>
      </c>
      <c r="AD123" s="98">
        <v>0.7</v>
      </c>
      <c r="AE123" s="98">
        <v>0.7</v>
      </c>
      <c r="AF123" s="44">
        <f t="shared" si="2"/>
        <v>1</v>
      </c>
      <c r="AG123" s="169"/>
    </row>
    <row r="124" spans="1:33" ht="40.5" customHeight="1">
      <c r="A124" s="60">
        <v>7</v>
      </c>
      <c r="B124" s="60">
        <v>0</v>
      </c>
      <c r="C124" s="60">
        <v>5</v>
      </c>
      <c r="D124" s="60">
        <v>0</v>
      </c>
      <c r="E124" s="60">
        <v>5</v>
      </c>
      <c r="F124" s="60">
        <v>0</v>
      </c>
      <c r="G124" s="60">
        <v>2</v>
      </c>
      <c r="H124" s="60">
        <v>8</v>
      </c>
      <c r="I124" s="60">
        <v>8</v>
      </c>
      <c r="J124" s="60">
        <v>5</v>
      </c>
      <c r="K124" s="60">
        <v>0</v>
      </c>
      <c r="L124" s="60">
        <v>1</v>
      </c>
      <c r="M124" s="60">
        <v>2</v>
      </c>
      <c r="N124" s="60">
        <v>0</v>
      </c>
      <c r="O124" s="60">
        <v>0</v>
      </c>
      <c r="P124" s="60">
        <v>2</v>
      </c>
      <c r="Q124" s="60">
        <v>0</v>
      </c>
      <c r="R124" s="61">
        <v>8</v>
      </c>
      <c r="S124" s="61">
        <v>8</v>
      </c>
      <c r="T124" s="60">
        <v>5</v>
      </c>
      <c r="U124" s="60">
        <v>0</v>
      </c>
      <c r="V124" s="60">
        <v>1</v>
      </c>
      <c r="W124" s="60">
        <v>2</v>
      </c>
      <c r="X124" s="60">
        <v>0</v>
      </c>
      <c r="Y124" s="60">
        <v>0</v>
      </c>
      <c r="Z124" s="60">
        <v>2</v>
      </c>
      <c r="AA124" s="60">
        <v>0</v>
      </c>
      <c r="AB124" s="150" t="s">
        <v>129</v>
      </c>
      <c r="AC124" s="156" t="s">
        <v>33</v>
      </c>
      <c r="AD124" s="126">
        <v>1138.5</v>
      </c>
      <c r="AE124" s="126">
        <v>1138.5</v>
      </c>
      <c r="AF124" s="281">
        <v>1</v>
      </c>
      <c r="AG124" s="118"/>
    </row>
    <row r="125" spans="1:33" ht="25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6">
        <v>8</v>
      </c>
      <c r="S125" s="86">
        <v>8</v>
      </c>
      <c r="T125" s="85">
        <v>5</v>
      </c>
      <c r="U125" s="85">
        <v>0</v>
      </c>
      <c r="V125" s="85">
        <v>1</v>
      </c>
      <c r="W125" s="85">
        <v>0</v>
      </c>
      <c r="X125" s="85">
        <v>0</v>
      </c>
      <c r="Y125" s="85">
        <v>2</v>
      </c>
      <c r="Z125" s="85">
        <v>0</v>
      </c>
      <c r="AA125" s="85">
        <v>1</v>
      </c>
      <c r="AB125" s="143" t="s">
        <v>181</v>
      </c>
      <c r="AC125" s="167" t="s">
        <v>182</v>
      </c>
      <c r="AD125" s="48">
        <v>136</v>
      </c>
      <c r="AE125" s="48">
        <v>0</v>
      </c>
      <c r="AF125" s="44">
        <f t="shared" si="2"/>
        <v>0</v>
      </c>
      <c r="AG125" s="118"/>
    </row>
    <row r="126" spans="1:33" ht="25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6">
        <v>8</v>
      </c>
      <c r="S126" s="86">
        <v>8</v>
      </c>
      <c r="T126" s="85">
        <v>5</v>
      </c>
      <c r="U126" s="85">
        <v>0</v>
      </c>
      <c r="V126" s="85">
        <v>1</v>
      </c>
      <c r="W126" s="85">
        <v>0</v>
      </c>
      <c r="X126" s="85">
        <v>0</v>
      </c>
      <c r="Y126" s="85">
        <v>2</v>
      </c>
      <c r="Z126" s="85">
        <v>0</v>
      </c>
      <c r="AA126" s="85">
        <v>2</v>
      </c>
      <c r="AB126" s="143" t="s">
        <v>126</v>
      </c>
      <c r="AC126" s="167" t="s">
        <v>0</v>
      </c>
      <c r="AD126" s="98">
        <v>0.63</v>
      </c>
      <c r="AE126" s="98">
        <v>0</v>
      </c>
      <c r="AF126" s="44">
        <f t="shared" si="2"/>
        <v>0</v>
      </c>
      <c r="AG126" s="169"/>
    </row>
    <row r="127" spans="1:33" ht="25.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8">
        <v>8</v>
      </c>
      <c r="S127" s="78">
        <v>8</v>
      </c>
      <c r="T127" s="79">
        <v>5</v>
      </c>
      <c r="U127" s="79">
        <v>0</v>
      </c>
      <c r="V127" s="79">
        <v>1</v>
      </c>
      <c r="W127" s="79">
        <v>0</v>
      </c>
      <c r="X127" s="79">
        <v>0</v>
      </c>
      <c r="Y127" s="79">
        <v>2</v>
      </c>
      <c r="Z127" s="79">
        <v>0</v>
      </c>
      <c r="AA127" s="79">
        <v>3</v>
      </c>
      <c r="AB127" s="146" t="s">
        <v>127</v>
      </c>
      <c r="AC127" s="171" t="s">
        <v>0</v>
      </c>
      <c r="AD127" s="98">
        <v>0.73</v>
      </c>
      <c r="AE127" s="98">
        <v>0</v>
      </c>
      <c r="AF127" s="44">
        <f t="shared" si="2"/>
        <v>0</v>
      </c>
      <c r="AG127" s="169"/>
    </row>
    <row r="128" spans="1:33" ht="35.25" customHeight="1">
      <c r="A128" s="151">
        <v>7</v>
      </c>
      <c r="B128" s="151">
        <v>0</v>
      </c>
      <c r="C128" s="151">
        <v>5</v>
      </c>
      <c r="D128" s="151">
        <v>0</v>
      </c>
      <c r="E128" s="151">
        <v>5</v>
      </c>
      <c r="F128" s="151">
        <v>0</v>
      </c>
      <c r="G128" s="151">
        <v>5</v>
      </c>
      <c r="H128" s="151">
        <v>8</v>
      </c>
      <c r="I128" s="151">
        <v>8</v>
      </c>
      <c r="J128" s="151">
        <v>5</v>
      </c>
      <c r="K128" s="151">
        <v>0</v>
      </c>
      <c r="L128" s="151">
        <v>1</v>
      </c>
      <c r="M128" s="151">
        <v>2</v>
      </c>
      <c r="N128" s="151">
        <v>0</v>
      </c>
      <c r="O128" s="151">
        <v>0</v>
      </c>
      <c r="P128" s="151">
        <v>3</v>
      </c>
      <c r="Q128" s="258">
        <v>0</v>
      </c>
      <c r="R128" s="247">
        <v>8</v>
      </c>
      <c r="S128" s="248">
        <v>8</v>
      </c>
      <c r="T128" s="252">
        <v>5</v>
      </c>
      <c r="U128" s="252">
        <v>0</v>
      </c>
      <c r="V128" s="252">
        <v>1</v>
      </c>
      <c r="W128" s="252">
        <v>0</v>
      </c>
      <c r="X128" s="252">
        <v>0</v>
      </c>
      <c r="Y128" s="252">
        <v>3</v>
      </c>
      <c r="Z128" s="252">
        <v>0</v>
      </c>
      <c r="AA128" s="253">
        <v>0</v>
      </c>
      <c r="AB128" s="271" t="s">
        <v>132</v>
      </c>
      <c r="AC128" s="173" t="s">
        <v>33</v>
      </c>
      <c r="AD128" s="126">
        <v>2405.1</v>
      </c>
      <c r="AE128" s="126">
        <v>2405.1</v>
      </c>
      <c r="AF128" s="44">
        <f t="shared" si="2"/>
        <v>1</v>
      </c>
      <c r="AG128" s="118"/>
    </row>
    <row r="129" spans="1:33" ht="38.2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254">
        <v>8</v>
      </c>
      <c r="S129" s="254">
        <v>8</v>
      </c>
      <c r="T129" s="255">
        <v>5</v>
      </c>
      <c r="U129" s="255">
        <v>0</v>
      </c>
      <c r="V129" s="255">
        <v>1</v>
      </c>
      <c r="W129" s="255">
        <v>0</v>
      </c>
      <c r="X129" s="255">
        <v>0</v>
      </c>
      <c r="Y129" s="255">
        <v>3</v>
      </c>
      <c r="Z129" s="255">
        <v>0</v>
      </c>
      <c r="AA129" s="255">
        <v>1</v>
      </c>
      <c r="AB129" s="143" t="s">
        <v>131</v>
      </c>
      <c r="AC129" s="172" t="s">
        <v>130</v>
      </c>
      <c r="AD129" s="98">
        <v>0.92</v>
      </c>
      <c r="AE129" s="98">
        <v>0.93</v>
      </c>
      <c r="AF129" s="44">
        <f t="shared" si="2"/>
        <v>1.0108695652173914</v>
      </c>
      <c r="AG129" s="169"/>
    </row>
    <row r="130" spans="1:33" ht="24" customHeight="1">
      <c r="A130" s="151">
        <v>7</v>
      </c>
      <c r="B130" s="151">
        <v>0</v>
      </c>
      <c r="C130" s="151">
        <v>4</v>
      </c>
      <c r="D130" s="151">
        <v>0</v>
      </c>
      <c r="E130" s="151">
        <v>5</v>
      </c>
      <c r="F130" s="151">
        <v>0</v>
      </c>
      <c r="G130" s="151">
        <v>2</v>
      </c>
      <c r="H130" s="151">
        <v>8</v>
      </c>
      <c r="I130" s="151">
        <v>8</v>
      </c>
      <c r="J130" s="151">
        <v>5</v>
      </c>
      <c r="K130" s="151">
        <v>0</v>
      </c>
      <c r="L130" s="151">
        <v>1</v>
      </c>
      <c r="M130" s="151">
        <v>2</v>
      </c>
      <c r="N130" s="151">
        <v>0</v>
      </c>
      <c r="O130" s="151">
        <v>0</v>
      </c>
      <c r="P130" s="151">
        <v>4</v>
      </c>
      <c r="Q130" s="151">
        <v>0</v>
      </c>
      <c r="R130" s="176"/>
      <c r="S130" s="177"/>
      <c r="T130" s="177"/>
      <c r="U130" s="177"/>
      <c r="V130" s="177"/>
      <c r="W130" s="177"/>
      <c r="X130" s="177"/>
      <c r="Y130" s="177"/>
      <c r="Z130" s="177"/>
      <c r="AA130" s="178"/>
      <c r="AB130" s="277" t="s">
        <v>235</v>
      </c>
      <c r="AC130" s="173" t="s">
        <v>33</v>
      </c>
      <c r="AD130" s="126">
        <v>4034.3</v>
      </c>
      <c r="AE130" s="126">
        <v>3975.7</v>
      </c>
      <c r="AF130" s="44">
        <v>0.9</v>
      </c>
      <c r="AG130" s="283"/>
    </row>
    <row r="131" spans="1:33" ht="25.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5">
        <v>8</v>
      </c>
      <c r="S131" s="185">
        <v>8</v>
      </c>
      <c r="T131" s="186">
        <v>5</v>
      </c>
      <c r="U131" s="186">
        <v>0</v>
      </c>
      <c r="V131" s="186">
        <v>1</v>
      </c>
      <c r="W131" s="186">
        <v>0</v>
      </c>
      <c r="X131" s="186">
        <v>0</v>
      </c>
      <c r="Y131" s="186">
        <v>4</v>
      </c>
      <c r="Z131" s="186">
        <v>0</v>
      </c>
      <c r="AA131" s="186">
        <v>1</v>
      </c>
      <c r="AB131" s="146" t="s">
        <v>133</v>
      </c>
      <c r="AC131" s="179" t="s">
        <v>0</v>
      </c>
      <c r="AD131" s="98">
        <v>0.72</v>
      </c>
      <c r="AE131" s="98">
        <v>0.72</v>
      </c>
      <c r="AF131" s="44">
        <v>0</v>
      </c>
      <c r="AG131" s="169"/>
    </row>
    <row r="132" spans="1:33" ht="25.5">
      <c r="A132" s="187">
        <v>7</v>
      </c>
      <c r="B132" s="187">
        <v>0</v>
      </c>
      <c r="C132" s="187">
        <v>5</v>
      </c>
      <c r="D132" s="187">
        <v>0</v>
      </c>
      <c r="E132" s="187">
        <v>5</v>
      </c>
      <c r="F132" s="187">
        <v>0</v>
      </c>
      <c r="G132" s="187">
        <v>2</v>
      </c>
      <c r="H132" s="187">
        <v>8</v>
      </c>
      <c r="I132" s="187">
        <v>8</v>
      </c>
      <c r="J132" s="187">
        <v>5</v>
      </c>
      <c r="K132" s="187">
        <v>0</v>
      </c>
      <c r="L132" s="187">
        <v>1</v>
      </c>
      <c r="M132" s="187">
        <v>2</v>
      </c>
      <c r="N132" s="187">
        <v>0</v>
      </c>
      <c r="O132" s="187">
        <v>0</v>
      </c>
      <c r="P132" s="187">
        <v>5</v>
      </c>
      <c r="Q132" s="187">
        <v>0</v>
      </c>
      <c r="R132" s="188">
        <v>8</v>
      </c>
      <c r="S132" s="188">
        <v>8</v>
      </c>
      <c r="T132" s="187">
        <v>5</v>
      </c>
      <c r="U132" s="187">
        <v>0</v>
      </c>
      <c r="V132" s="187">
        <v>1</v>
      </c>
      <c r="W132" s="187">
        <v>0</v>
      </c>
      <c r="X132" s="187">
        <v>0</v>
      </c>
      <c r="Y132" s="187">
        <v>5</v>
      </c>
      <c r="Z132" s="187">
        <v>0</v>
      </c>
      <c r="AA132" s="187">
        <v>0</v>
      </c>
      <c r="AB132" s="150" t="s">
        <v>135</v>
      </c>
      <c r="AC132" s="182" t="s">
        <v>33</v>
      </c>
      <c r="AD132" s="126">
        <v>10162.1</v>
      </c>
      <c r="AE132" s="126">
        <v>10162.1</v>
      </c>
      <c r="AF132" s="44">
        <v>1</v>
      </c>
      <c r="AG132" s="118"/>
    </row>
    <row r="133" spans="1:33" ht="25.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185">
        <v>8</v>
      </c>
      <c r="S133" s="185">
        <v>8</v>
      </c>
      <c r="T133" s="186">
        <v>5</v>
      </c>
      <c r="U133" s="186">
        <v>0</v>
      </c>
      <c r="V133" s="186">
        <v>1</v>
      </c>
      <c r="W133" s="186">
        <v>0</v>
      </c>
      <c r="X133" s="186">
        <v>0</v>
      </c>
      <c r="Y133" s="186">
        <v>5</v>
      </c>
      <c r="Z133" s="186">
        <v>0</v>
      </c>
      <c r="AA133" s="186">
        <v>1</v>
      </c>
      <c r="AB133" s="146" t="s">
        <v>134</v>
      </c>
      <c r="AC133" s="183" t="s">
        <v>136</v>
      </c>
      <c r="AD133" s="48">
        <v>0</v>
      </c>
      <c r="AE133" s="48">
        <v>0</v>
      </c>
      <c r="AF133" s="44">
        <v>0</v>
      </c>
      <c r="AG133" s="118"/>
    </row>
    <row r="134" spans="1:33" ht="25.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185"/>
      <c r="S134" s="185"/>
      <c r="T134" s="186"/>
      <c r="U134" s="186"/>
      <c r="V134" s="186"/>
      <c r="W134" s="186"/>
      <c r="X134" s="186"/>
      <c r="Y134" s="186"/>
      <c r="Z134" s="186"/>
      <c r="AA134" s="186"/>
      <c r="AB134" s="192" t="s">
        <v>183</v>
      </c>
      <c r="AC134" s="183" t="s">
        <v>184</v>
      </c>
      <c r="AD134" s="48">
        <v>2</v>
      </c>
      <c r="AE134" s="48">
        <v>2</v>
      </c>
      <c r="AF134" s="44">
        <f t="shared" si="2"/>
        <v>1</v>
      </c>
      <c r="AG134" s="118"/>
    </row>
    <row r="135" spans="1:33" ht="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185"/>
      <c r="S135" s="185"/>
      <c r="T135" s="186"/>
      <c r="U135" s="186"/>
      <c r="V135" s="186"/>
      <c r="W135" s="186"/>
      <c r="X135" s="186"/>
      <c r="Y135" s="186"/>
      <c r="Z135" s="186"/>
      <c r="AA135" s="186"/>
      <c r="AB135" s="192" t="s">
        <v>185</v>
      </c>
      <c r="AC135" s="183" t="s">
        <v>186</v>
      </c>
      <c r="AD135" s="48">
        <v>546</v>
      </c>
      <c r="AE135" s="48">
        <v>546</v>
      </c>
      <c r="AF135" s="44">
        <f t="shared" si="2"/>
        <v>1</v>
      </c>
      <c r="AG135" s="118"/>
    </row>
    <row r="136" spans="1:33" ht="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185"/>
      <c r="S136" s="185"/>
      <c r="T136" s="186"/>
      <c r="U136" s="186"/>
      <c r="V136" s="186"/>
      <c r="W136" s="186"/>
      <c r="X136" s="186"/>
      <c r="Y136" s="186"/>
      <c r="Z136" s="186"/>
      <c r="AA136" s="186"/>
      <c r="AB136" s="192" t="s">
        <v>187</v>
      </c>
      <c r="AC136" s="183" t="s">
        <v>184</v>
      </c>
      <c r="AD136" s="48">
        <v>20</v>
      </c>
      <c r="AE136" s="48">
        <v>20</v>
      </c>
      <c r="AF136" s="44">
        <f t="shared" si="2"/>
        <v>1</v>
      </c>
      <c r="AG136" s="118"/>
    </row>
    <row r="137" spans="1:33" ht="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185"/>
      <c r="S137" s="185"/>
      <c r="T137" s="186"/>
      <c r="U137" s="186"/>
      <c r="V137" s="186"/>
      <c r="W137" s="186"/>
      <c r="X137" s="186"/>
      <c r="Y137" s="186"/>
      <c r="Z137" s="186"/>
      <c r="AA137" s="186"/>
      <c r="AB137" s="192" t="s">
        <v>188</v>
      </c>
      <c r="AC137" s="183" t="s">
        <v>184</v>
      </c>
      <c r="AD137" s="48">
        <v>88</v>
      </c>
      <c r="AE137" s="48">
        <v>88</v>
      </c>
      <c r="AF137" s="44">
        <v>0</v>
      </c>
      <c r="AG137" s="118"/>
    </row>
    <row r="138" spans="1:33" ht="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185"/>
      <c r="S138" s="185"/>
      <c r="T138" s="186"/>
      <c r="U138" s="186"/>
      <c r="V138" s="186"/>
      <c r="W138" s="186"/>
      <c r="X138" s="186"/>
      <c r="Y138" s="186"/>
      <c r="Z138" s="186"/>
      <c r="AA138" s="186"/>
      <c r="AB138" s="192" t="s">
        <v>189</v>
      </c>
      <c r="AC138" s="183" t="s">
        <v>184</v>
      </c>
      <c r="AD138" s="48">
        <v>1</v>
      </c>
      <c r="AE138" s="48">
        <v>1</v>
      </c>
      <c r="AF138" s="44">
        <v>0</v>
      </c>
      <c r="AG138" s="118"/>
    </row>
    <row r="139" spans="1:33" ht="32.2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185"/>
      <c r="S139" s="185"/>
      <c r="T139" s="186"/>
      <c r="U139" s="186"/>
      <c r="V139" s="186"/>
      <c r="W139" s="186"/>
      <c r="X139" s="186"/>
      <c r="Y139" s="186"/>
      <c r="Z139" s="186"/>
      <c r="AA139" s="186"/>
      <c r="AB139" s="192" t="s">
        <v>190</v>
      </c>
      <c r="AC139" s="205" t="s">
        <v>182</v>
      </c>
      <c r="AD139" s="225">
        <v>600</v>
      </c>
      <c r="AE139" s="225">
        <v>600</v>
      </c>
      <c r="AF139" s="44">
        <v>0</v>
      </c>
      <c r="AG139" s="118"/>
    </row>
    <row r="140" spans="1:33" ht="25.5">
      <c r="A140" s="187">
        <v>7</v>
      </c>
      <c r="B140" s="187">
        <v>0</v>
      </c>
      <c r="C140" s="187">
        <v>5</v>
      </c>
      <c r="D140" s="187">
        <v>0</v>
      </c>
      <c r="E140" s="187">
        <v>5</v>
      </c>
      <c r="F140" s="187">
        <v>0</v>
      </c>
      <c r="G140" s="187">
        <v>2</v>
      </c>
      <c r="H140" s="187">
        <v>8</v>
      </c>
      <c r="I140" s="187">
        <v>8</v>
      </c>
      <c r="J140" s="187">
        <v>5</v>
      </c>
      <c r="K140" s="187">
        <v>0</v>
      </c>
      <c r="L140" s="187">
        <v>1</v>
      </c>
      <c r="M140" s="187">
        <v>2</v>
      </c>
      <c r="N140" s="187">
        <v>0</v>
      </c>
      <c r="O140" s="187">
        <v>0</v>
      </c>
      <c r="P140" s="187">
        <v>7</v>
      </c>
      <c r="Q140" s="187">
        <v>0</v>
      </c>
      <c r="R140" s="188">
        <v>8</v>
      </c>
      <c r="S140" s="188">
        <v>8</v>
      </c>
      <c r="T140" s="187">
        <v>5</v>
      </c>
      <c r="U140" s="187">
        <v>0</v>
      </c>
      <c r="V140" s="187">
        <v>1</v>
      </c>
      <c r="W140" s="187">
        <v>0</v>
      </c>
      <c r="X140" s="187">
        <v>0</v>
      </c>
      <c r="Y140" s="187">
        <v>7</v>
      </c>
      <c r="Z140" s="187">
        <v>0</v>
      </c>
      <c r="AA140" s="187">
        <v>0</v>
      </c>
      <c r="AB140" s="150" t="s">
        <v>137</v>
      </c>
      <c r="AC140" s="182" t="s">
        <v>33</v>
      </c>
      <c r="AD140" s="126">
        <v>300</v>
      </c>
      <c r="AE140" s="126">
        <v>300</v>
      </c>
      <c r="AF140" s="44">
        <f t="shared" si="2"/>
        <v>1</v>
      </c>
      <c r="AG140" s="118"/>
    </row>
    <row r="141" spans="1:33" ht="25.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85">
        <v>8</v>
      </c>
      <c r="S141" s="185">
        <v>8</v>
      </c>
      <c r="T141" s="186">
        <v>5</v>
      </c>
      <c r="U141" s="186">
        <v>0</v>
      </c>
      <c r="V141" s="186">
        <v>1</v>
      </c>
      <c r="W141" s="186">
        <v>0</v>
      </c>
      <c r="X141" s="186">
        <v>0</v>
      </c>
      <c r="Y141" s="186">
        <v>7</v>
      </c>
      <c r="Z141" s="186">
        <v>0</v>
      </c>
      <c r="AA141" s="186">
        <v>1</v>
      </c>
      <c r="AB141" s="146" t="s">
        <v>138</v>
      </c>
      <c r="AC141" s="183" t="s">
        <v>44</v>
      </c>
      <c r="AD141" s="48">
        <v>1</v>
      </c>
      <c r="AE141" s="48">
        <v>1</v>
      </c>
      <c r="AF141" s="44">
        <f t="shared" si="2"/>
        <v>1</v>
      </c>
      <c r="AG141" s="118"/>
    </row>
    <row r="142" spans="1:33" ht="71.25" customHeight="1">
      <c r="A142" s="193">
        <v>7</v>
      </c>
      <c r="B142" s="187">
        <v>0</v>
      </c>
      <c r="C142" s="187">
        <v>5</v>
      </c>
      <c r="D142" s="187">
        <v>0</v>
      </c>
      <c r="E142" s="187">
        <v>5</v>
      </c>
      <c r="F142" s="187">
        <v>0</v>
      </c>
      <c r="G142" s="187">
        <v>2</v>
      </c>
      <c r="H142" s="187">
        <v>8</v>
      </c>
      <c r="I142" s="187">
        <v>8</v>
      </c>
      <c r="J142" s="187">
        <v>5</v>
      </c>
      <c r="K142" s="187">
        <v>0</v>
      </c>
      <c r="L142" s="187">
        <v>1</v>
      </c>
      <c r="M142" s="187" t="s">
        <v>45</v>
      </c>
      <c r="N142" s="187">
        <v>9</v>
      </c>
      <c r="O142" s="187">
        <v>0</v>
      </c>
      <c r="P142" s="187">
        <v>1</v>
      </c>
      <c r="Q142" s="249">
        <v>3</v>
      </c>
      <c r="R142" s="247">
        <v>8</v>
      </c>
      <c r="S142" s="248">
        <v>8</v>
      </c>
      <c r="T142" s="252">
        <v>5</v>
      </c>
      <c r="U142" s="252">
        <v>0</v>
      </c>
      <c r="V142" s="252">
        <v>1</v>
      </c>
      <c r="W142" s="252">
        <v>0</v>
      </c>
      <c r="X142" s="252">
        <v>0</v>
      </c>
      <c r="Y142" s="252">
        <v>1</v>
      </c>
      <c r="Z142" s="252">
        <v>0</v>
      </c>
      <c r="AA142" s="253">
        <v>0</v>
      </c>
      <c r="AB142" s="271" t="s">
        <v>178</v>
      </c>
      <c r="AC142" s="182" t="s">
        <v>33</v>
      </c>
      <c r="AD142" s="170">
        <v>52</v>
      </c>
      <c r="AE142" s="170">
        <v>52</v>
      </c>
      <c r="AF142" s="44">
        <f>AE142/AD142</f>
        <v>1</v>
      </c>
      <c r="AG142" s="118"/>
    </row>
    <row r="143" spans="1:33" ht="74.25" customHeight="1">
      <c r="A143" s="193">
        <v>7</v>
      </c>
      <c r="B143" s="187">
        <v>0</v>
      </c>
      <c r="C143" s="187">
        <v>5</v>
      </c>
      <c r="D143" s="187">
        <v>0</v>
      </c>
      <c r="E143" s="187">
        <v>5</v>
      </c>
      <c r="F143" s="187">
        <v>0</v>
      </c>
      <c r="G143" s="187">
        <v>2</v>
      </c>
      <c r="H143" s="187">
        <v>8</v>
      </c>
      <c r="I143" s="187">
        <v>8</v>
      </c>
      <c r="J143" s="187">
        <v>5</v>
      </c>
      <c r="K143" s="187">
        <v>0</v>
      </c>
      <c r="L143" s="187">
        <v>1</v>
      </c>
      <c r="M143" s="187" t="s">
        <v>45</v>
      </c>
      <c r="N143" s="187">
        <v>9</v>
      </c>
      <c r="O143" s="187">
        <v>0</v>
      </c>
      <c r="P143" s="187">
        <v>1</v>
      </c>
      <c r="Q143" s="249">
        <v>4</v>
      </c>
      <c r="R143" s="284">
        <v>8</v>
      </c>
      <c r="S143" s="285">
        <v>8</v>
      </c>
      <c r="T143" s="286">
        <v>5</v>
      </c>
      <c r="U143" s="286">
        <v>0</v>
      </c>
      <c r="V143" s="286">
        <v>1</v>
      </c>
      <c r="W143" s="286">
        <v>0</v>
      </c>
      <c r="X143" s="286">
        <v>0</v>
      </c>
      <c r="Y143" s="286">
        <v>1</v>
      </c>
      <c r="Z143" s="286">
        <v>1</v>
      </c>
      <c r="AA143" s="287">
        <v>0</v>
      </c>
      <c r="AB143" s="271" t="s">
        <v>179</v>
      </c>
      <c r="AC143" s="182" t="s">
        <v>33</v>
      </c>
      <c r="AD143" s="170">
        <v>52</v>
      </c>
      <c r="AE143" s="170">
        <v>52</v>
      </c>
      <c r="AF143" s="44">
        <f>AE143/AD143</f>
        <v>1</v>
      </c>
      <c r="AG143" s="118"/>
    </row>
    <row r="144" spans="1:33" ht="25.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3">
        <v>8</v>
      </c>
      <c r="S144" s="73">
        <v>8</v>
      </c>
      <c r="T144" s="74">
        <v>6</v>
      </c>
      <c r="U144" s="74">
        <v>0</v>
      </c>
      <c r="V144" s="74">
        <v>0</v>
      </c>
      <c r="W144" s="74">
        <v>0</v>
      </c>
      <c r="X144" s="74">
        <v>0</v>
      </c>
      <c r="Y144" s="74">
        <v>0</v>
      </c>
      <c r="Z144" s="74">
        <v>0</v>
      </c>
      <c r="AA144" s="74">
        <v>0</v>
      </c>
      <c r="AB144" s="166" t="s">
        <v>140</v>
      </c>
      <c r="AC144" s="180" t="s">
        <v>33</v>
      </c>
      <c r="AD144" s="181">
        <f>AD145+AD190+AD193</f>
        <v>25597.800000000003</v>
      </c>
      <c r="AE144" s="181">
        <f>AE145+AE190+AE193</f>
        <v>25002.9</v>
      </c>
      <c r="AF144" s="281">
        <f>AE144/AD144</f>
        <v>0.9767597215385697</v>
      </c>
      <c r="AG144" s="108"/>
    </row>
    <row r="145" spans="1:33" ht="26.25">
      <c r="A145" s="194"/>
      <c r="B145" s="195"/>
      <c r="C145" s="195"/>
      <c r="D145" s="196"/>
      <c r="E145" s="195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9">
        <v>8</v>
      </c>
      <c r="S145" s="199">
        <v>8</v>
      </c>
      <c r="T145" s="200">
        <v>6</v>
      </c>
      <c r="U145" s="200">
        <v>0</v>
      </c>
      <c r="V145" s="200">
        <v>1</v>
      </c>
      <c r="W145" s="200">
        <v>0</v>
      </c>
      <c r="X145" s="200">
        <v>0</v>
      </c>
      <c r="Y145" s="200">
        <v>0</v>
      </c>
      <c r="Z145" s="200">
        <v>0</v>
      </c>
      <c r="AA145" s="200">
        <v>0</v>
      </c>
      <c r="AB145" s="198" t="s">
        <v>139</v>
      </c>
      <c r="AC145" s="82" t="s">
        <v>24</v>
      </c>
      <c r="AD145" s="83">
        <f>AD147+AD149+AD151+AD154+AD156+AD158+AD160+AD161+AD163+AD166+AD168+AD170+AD182+AD184+AD186+AD188+AD176+AD164</f>
        <v>18995.2</v>
      </c>
      <c r="AE145" s="83">
        <f>AE147+AE149+AE151+AE154+AE156+AE158+AE160+AE161+AE163+AE164+AE166+AE168+AE170+AE176+AE182+AE184+AE186+AE188</f>
        <v>18400.300000000003</v>
      </c>
      <c r="AF145" s="44">
        <v>0</v>
      </c>
      <c r="AG145" s="108"/>
    </row>
    <row r="146" spans="1:33" ht="26.25">
      <c r="A146" s="194"/>
      <c r="B146" s="195"/>
      <c r="C146" s="195"/>
      <c r="D146" s="196"/>
      <c r="E146" s="195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9">
        <v>8</v>
      </c>
      <c r="S146" s="199">
        <v>8</v>
      </c>
      <c r="T146" s="200">
        <v>6</v>
      </c>
      <c r="U146" s="200">
        <v>0</v>
      </c>
      <c r="V146" s="200">
        <v>1</v>
      </c>
      <c r="W146" s="200">
        <v>0</v>
      </c>
      <c r="X146" s="200">
        <v>0</v>
      </c>
      <c r="Y146" s="200">
        <v>0</v>
      </c>
      <c r="Z146" s="200">
        <v>0</v>
      </c>
      <c r="AA146" s="200">
        <v>1</v>
      </c>
      <c r="AB146" s="202" t="s">
        <v>141</v>
      </c>
      <c r="AC146" s="171" t="s">
        <v>0</v>
      </c>
      <c r="AD146" s="98">
        <v>0.79</v>
      </c>
      <c r="AE146" s="98">
        <v>0.79</v>
      </c>
      <c r="AF146" s="44">
        <v>1</v>
      </c>
      <c r="AG146" s="169"/>
    </row>
    <row r="147" spans="1:33" ht="25.5">
      <c r="A147" s="60">
        <v>7</v>
      </c>
      <c r="B147" s="60">
        <v>0</v>
      </c>
      <c r="C147" s="60">
        <v>4</v>
      </c>
      <c r="D147" s="60">
        <v>0</v>
      </c>
      <c r="E147" s="60">
        <v>5</v>
      </c>
      <c r="F147" s="60">
        <v>0</v>
      </c>
      <c r="G147" s="60">
        <v>3</v>
      </c>
      <c r="H147" s="60">
        <v>8</v>
      </c>
      <c r="I147" s="60">
        <v>8</v>
      </c>
      <c r="J147" s="60">
        <v>6</v>
      </c>
      <c r="K147" s="60">
        <v>0</v>
      </c>
      <c r="L147" s="60">
        <v>1</v>
      </c>
      <c r="M147" s="60">
        <v>2</v>
      </c>
      <c r="N147" s="60">
        <v>0</v>
      </c>
      <c r="O147" s="60">
        <v>0</v>
      </c>
      <c r="P147" s="60">
        <v>1</v>
      </c>
      <c r="Q147" s="60">
        <v>0</v>
      </c>
      <c r="R147" s="174">
        <v>8</v>
      </c>
      <c r="S147" s="175">
        <v>8</v>
      </c>
      <c r="T147" s="175">
        <v>6</v>
      </c>
      <c r="U147" s="175">
        <v>0</v>
      </c>
      <c r="V147" s="175">
        <v>1</v>
      </c>
      <c r="W147" s="175">
        <v>0</v>
      </c>
      <c r="X147" s="175">
        <v>0</v>
      </c>
      <c r="Y147" s="175">
        <v>1</v>
      </c>
      <c r="Z147" s="175">
        <v>0</v>
      </c>
      <c r="AA147" s="175">
        <v>0</v>
      </c>
      <c r="AB147" s="275" t="s">
        <v>142</v>
      </c>
      <c r="AC147" s="182" t="s">
        <v>33</v>
      </c>
      <c r="AD147" s="126">
        <v>7885.5</v>
      </c>
      <c r="AE147" s="126">
        <v>7437.1</v>
      </c>
      <c r="AF147" s="281">
        <f>AE147/AD147</f>
        <v>0.9431361359457232</v>
      </c>
      <c r="AG147" s="283"/>
    </row>
    <row r="148" spans="1:33" ht="26.25">
      <c r="A148" s="223"/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73">
        <v>8</v>
      </c>
      <c r="S148" s="73">
        <v>8</v>
      </c>
      <c r="T148" s="74">
        <v>6</v>
      </c>
      <c r="U148" s="74">
        <v>0</v>
      </c>
      <c r="V148" s="74">
        <v>1</v>
      </c>
      <c r="W148" s="74">
        <v>0</v>
      </c>
      <c r="X148" s="74">
        <v>0</v>
      </c>
      <c r="Y148" s="74">
        <v>1</v>
      </c>
      <c r="Z148" s="74">
        <v>0</v>
      </c>
      <c r="AA148" s="224">
        <v>1</v>
      </c>
      <c r="AB148" s="197" t="s">
        <v>143</v>
      </c>
      <c r="AC148" s="203" t="s">
        <v>87</v>
      </c>
      <c r="AD148" s="48">
        <v>43</v>
      </c>
      <c r="AE148" s="48">
        <v>43</v>
      </c>
      <c r="AF148" s="48">
        <v>1</v>
      </c>
      <c r="AG148" s="189"/>
    </row>
    <row r="149" spans="1:33" ht="26.25">
      <c r="A149" s="187">
        <v>7</v>
      </c>
      <c r="B149" s="187">
        <v>0</v>
      </c>
      <c r="C149" s="187">
        <v>4</v>
      </c>
      <c r="D149" s="187">
        <v>0</v>
      </c>
      <c r="E149" s="187">
        <v>5</v>
      </c>
      <c r="F149" s="187">
        <v>0</v>
      </c>
      <c r="G149" s="187">
        <v>3</v>
      </c>
      <c r="H149" s="187">
        <v>8</v>
      </c>
      <c r="I149" s="187">
        <v>8</v>
      </c>
      <c r="J149" s="187">
        <v>6</v>
      </c>
      <c r="K149" s="187">
        <v>0</v>
      </c>
      <c r="L149" s="187">
        <v>1</v>
      </c>
      <c r="M149" s="187">
        <v>2</v>
      </c>
      <c r="N149" s="187">
        <v>0</v>
      </c>
      <c r="O149" s="187">
        <v>0</v>
      </c>
      <c r="P149" s="187">
        <v>2</v>
      </c>
      <c r="Q149" s="187">
        <v>0</v>
      </c>
      <c r="R149" s="188">
        <v>8</v>
      </c>
      <c r="S149" s="188">
        <v>8</v>
      </c>
      <c r="T149" s="187">
        <v>6</v>
      </c>
      <c r="U149" s="187">
        <v>0</v>
      </c>
      <c r="V149" s="187">
        <v>1</v>
      </c>
      <c r="W149" s="187">
        <v>0</v>
      </c>
      <c r="X149" s="187">
        <v>0</v>
      </c>
      <c r="Y149" s="187">
        <v>2</v>
      </c>
      <c r="Z149" s="187">
        <v>0</v>
      </c>
      <c r="AA149" s="187">
        <v>0</v>
      </c>
      <c r="AB149" s="204" t="s">
        <v>145</v>
      </c>
      <c r="AC149" s="182" t="s">
        <v>33</v>
      </c>
      <c r="AD149" s="126">
        <v>6875.6</v>
      </c>
      <c r="AE149" s="126">
        <v>6748.5</v>
      </c>
      <c r="AF149" s="44">
        <f>AE149/AD149</f>
        <v>0.9815143405666414</v>
      </c>
      <c r="AG149" s="283"/>
    </row>
    <row r="150" spans="1:33" ht="26.25">
      <c r="A150" s="206"/>
      <c r="B150" s="206"/>
      <c r="C150" s="206"/>
      <c r="D150" s="206"/>
      <c r="E150" s="206"/>
      <c r="F150" s="206"/>
      <c r="G150" s="206"/>
      <c r="H150" s="186"/>
      <c r="I150" s="186"/>
      <c r="J150" s="186"/>
      <c r="K150" s="206"/>
      <c r="L150" s="206"/>
      <c r="M150" s="206"/>
      <c r="N150" s="206"/>
      <c r="O150" s="206"/>
      <c r="P150" s="206"/>
      <c r="Q150" s="206"/>
      <c r="R150" s="207">
        <v>8</v>
      </c>
      <c r="S150" s="207">
        <v>8</v>
      </c>
      <c r="T150" s="206">
        <v>6</v>
      </c>
      <c r="U150" s="206">
        <v>0</v>
      </c>
      <c r="V150" s="206">
        <v>1</v>
      </c>
      <c r="W150" s="206">
        <v>0</v>
      </c>
      <c r="X150" s="206">
        <v>0</v>
      </c>
      <c r="Y150" s="206">
        <v>2</v>
      </c>
      <c r="Z150" s="206">
        <v>0</v>
      </c>
      <c r="AA150" s="206">
        <v>1</v>
      </c>
      <c r="AB150" s="202" t="s">
        <v>144</v>
      </c>
      <c r="AC150" s="205" t="s">
        <v>116</v>
      </c>
      <c r="AD150" s="48">
        <v>1304</v>
      </c>
      <c r="AE150" s="48">
        <v>1304</v>
      </c>
      <c r="AF150" s="48">
        <v>1</v>
      </c>
      <c r="AG150" s="118"/>
    </row>
    <row r="151" spans="1:33" ht="26.25">
      <c r="A151" s="187">
        <v>7</v>
      </c>
      <c r="B151" s="187">
        <v>0</v>
      </c>
      <c r="C151" s="187">
        <v>4</v>
      </c>
      <c r="D151" s="187">
        <v>0</v>
      </c>
      <c r="E151" s="187">
        <v>5</v>
      </c>
      <c r="F151" s="187">
        <v>0</v>
      </c>
      <c r="G151" s="187">
        <v>3</v>
      </c>
      <c r="H151" s="187">
        <v>8</v>
      </c>
      <c r="I151" s="187">
        <v>8</v>
      </c>
      <c r="J151" s="187">
        <v>6</v>
      </c>
      <c r="K151" s="187">
        <v>0</v>
      </c>
      <c r="L151" s="187">
        <v>1</v>
      </c>
      <c r="M151" s="187">
        <v>2</v>
      </c>
      <c r="N151" s="187">
        <v>0</v>
      </c>
      <c r="O151" s="187">
        <v>0</v>
      </c>
      <c r="P151" s="187">
        <v>3</v>
      </c>
      <c r="Q151" s="187">
        <v>0</v>
      </c>
      <c r="R151" s="188">
        <v>8</v>
      </c>
      <c r="S151" s="188">
        <v>8</v>
      </c>
      <c r="T151" s="187">
        <v>6</v>
      </c>
      <c r="U151" s="187">
        <v>0</v>
      </c>
      <c r="V151" s="187">
        <v>1</v>
      </c>
      <c r="W151" s="187">
        <v>0</v>
      </c>
      <c r="X151" s="187">
        <v>0</v>
      </c>
      <c r="Y151" s="187">
        <v>3</v>
      </c>
      <c r="Z151" s="187">
        <v>0</v>
      </c>
      <c r="AA151" s="187">
        <v>0</v>
      </c>
      <c r="AB151" s="204" t="s">
        <v>147</v>
      </c>
      <c r="AC151" s="182" t="s">
        <v>33</v>
      </c>
      <c r="AD151" s="126">
        <v>437.2</v>
      </c>
      <c r="AE151" s="126">
        <v>437.2</v>
      </c>
      <c r="AF151" s="126">
        <v>1</v>
      </c>
      <c r="AG151" s="118"/>
    </row>
    <row r="152" spans="1:33" ht="26.25">
      <c r="A152" s="208"/>
      <c r="B152" s="206"/>
      <c r="C152" s="206"/>
      <c r="D152" s="209"/>
      <c r="E152" s="206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7">
        <v>8</v>
      </c>
      <c r="S152" s="207">
        <v>8</v>
      </c>
      <c r="T152" s="206">
        <v>6</v>
      </c>
      <c r="U152" s="206">
        <v>0</v>
      </c>
      <c r="V152" s="206">
        <v>1</v>
      </c>
      <c r="W152" s="206">
        <v>0</v>
      </c>
      <c r="X152" s="206">
        <v>0</v>
      </c>
      <c r="Y152" s="206">
        <v>3</v>
      </c>
      <c r="Z152" s="206">
        <v>0</v>
      </c>
      <c r="AA152" s="206">
        <v>1</v>
      </c>
      <c r="AB152" s="202" t="s">
        <v>146</v>
      </c>
      <c r="AC152" s="205" t="s">
        <v>116</v>
      </c>
      <c r="AD152" s="48">
        <v>67427</v>
      </c>
      <c r="AE152" s="48">
        <v>67427</v>
      </c>
      <c r="AF152" s="48">
        <v>1</v>
      </c>
      <c r="AG152" s="118"/>
    </row>
    <row r="153" spans="1:33" ht="15">
      <c r="A153" s="210"/>
      <c r="B153" s="211"/>
      <c r="C153" s="211"/>
      <c r="D153" s="212"/>
      <c r="E153" s="211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07">
        <v>8</v>
      </c>
      <c r="S153" s="207">
        <v>8</v>
      </c>
      <c r="T153" s="206">
        <v>6</v>
      </c>
      <c r="U153" s="206">
        <v>0</v>
      </c>
      <c r="V153" s="206">
        <v>1</v>
      </c>
      <c r="W153" s="206">
        <v>0</v>
      </c>
      <c r="X153" s="206">
        <v>0</v>
      </c>
      <c r="Y153" s="206">
        <v>3</v>
      </c>
      <c r="Z153" s="206">
        <v>0</v>
      </c>
      <c r="AA153" s="206">
        <v>2</v>
      </c>
      <c r="AB153" s="202" t="s">
        <v>148</v>
      </c>
      <c r="AC153" s="205" t="s">
        <v>39</v>
      </c>
      <c r="AD153" s="48">
        <v>2</v>
      </c>
      <c r="AE153" s="48">
        <v>2</v>
      </c>
      <c r="AF153" s="48">
        <v>1</v>
      </c>
      <c r="AG153" s="118"/>
    </row>
    <row r="154" spans="1:33" ht="25.5">
      <c r="A154" s="187">
        <v>7</v>
      </c>
      <c r="B154" s="187">
        <v>0</v>
      </c>
      <c r="C154" s="187">
        <v>4</v>
      </c>
      <c r="D154" s="187">
        <v>0</v>
      </c>
      <c r="E154" s="187">
        <v>5</v>
      </c>
      <c r="F154" s="187">
        <v>0</v>
      </c>
      <c r="G154" s="187">
        <v>3</v>
      </c>
      <c r="H154" s="187">
        <v>8</v>
      </c>
      <c r="I154" s="187">
        <v>8</v>
      </c>
      <c r="J154" s="187">
        <v>6</v>
      </c>
      <c r="K154" s="187">
        <v>0</v>
      </c>
      <c r="L154" s="187">
        <v>1</v>
      </c>
      <c r="M154" s="187">
        <v>2</v>
      </c>
      <c r="N154" s="187">
        <v>0</v>
      </c>
      <c r="O154" s="187">
        <v>0</v>
      </c>
      <c r="P154" s="187">
        <v>4</v>
      </c>
      <c r="Q154" s="187">
        <v>0</v>
      </c>
      <c r="R154" s="188">
        <v>8</v>
      </c>
      <c r="S154" s="188">
        <v>8</v>
      </c>
      <c r="T154" s="187">
        <v>6</v>
      </c>
      <c r="U154" s="187">
        <v>0</v>
      </c>
      <c r="V154" s="187">
        <v>1</v>
      </c>
      <c r="W154" s="187">
        <v>0</v>
      </c>
      <c r="X154" s="187">
        <v>0</v>
      </c>
      <c r="Y154" s="187">
        <v>4</v>
      </c>
      <c r="Z154" s="187">
        <v>0</v>
      </c>
      <c r="AA154" s="187">
        <v>0</v>
      </c>
      <c r="AB154" s="204" t="s">
        <v>151</v>
      </c>
      <c r="AC154" s="182" t="s">
        <v>33</v>
      </c>
      <c r="AD154" s="126">
        <v>50</v>
      </c>
      <c r="AE154" s="126">
        <v>50</v>
      </c>
      <c r="AF154" s="126">
        <v>1</v>
      </c>
      <c r="AG154" s="118"/>
    </row>
    <row r="155" spans="1:33" ht="25.5">
      <c r="A155" s="200"/>
      <c r="B155" s="200"/>
      <c r="C155" s="200"/>
      <c r="D155" s="200"/>
      <c r="E155" s="200"/>
      <c r="F155" s="200"/>
      <c r="G155" s="200"/>
      <c r="H155" s="74"/>
      <c r="I155" s="74"/>
      <c r="J155" s="74"/>
      <c r="K155" s="200"/>
      <c r="L155" s="200"/>
      <c r="M155" s="200"/>
      <c r="N155" s="200"/>
      <c r="O155" s="200"/>
      <c r="P155" s="200"/>
      <c r="Q155" s="200"/>
      <c r="R155" s="199">
        <v>8</v>
      </c>
      <c r="S155" s="199">
        <v>8</v>
      </c>
      <c r="T155" s="200">
        <v>6</v>
      </c>
      <c r="U155" s="200">
        <v>0</v>
      </c>
      <c r="V155" s="200">
        <v>1</v>
      </c>
      <c r="W155" s="200">
        <v>0</v>
      </c>
      <c r="X155" s="200">
        <v>0</v>
      </c>
      <c r="Y155" s="200">
        <v>4</v>
      </c>
      <c r="Z155" s="200">
        <v>0</v>
      </c>
      <c r="AA155" s="200">
        <v>1</v>
      </c>
      <c r="AB155" s="143" t="s">
        <v>149</v>
      </c>
      <c r="AC155" s="171" t="s">
        <v>0</v>
      </c>
      <c r="AD155" s="98">
        <v>0.86</v>
      </c>
      <c r="AE155" s="98">
        <v>0.86</v>
      </c>
      <c r="AF155" s="98">
        <v>1</v>
      </c>
      <c r="AG155" s="169"/>
    </row>
    <row r="156" spans="1:33" ht="25.5">
      <c r="A156" s="187">
        <v>7</v>
      </c>
      <c r="B156" s="187">
        <v>0</v>
      </c>
      <c r="C156" s="187">
        <v>4</v>
      </c>
      <c r="D156" s="187">
        <v>0</v>
      </c>
      <c r="E156" s="187">
        <v>5</v>
      </c>
      <c r="F156" s="187">
        <v>0</v>
      </c>
      <c r="G156" s="187">
        <v>3</v>
      </c>
      <c r="H156" s="187">
        <v>8</v>
      </c>
      <c r="I156" s="187">
        <v>8</v>
      </c>
      <c r="J156" s="187">
        <v>6</v>
      </c>
      <c r="K156" s="187">
        <v>0</v>
      </c>
      <c r="L156" s="187">
        <v>1</v>
      </c>
      <c r="M156" s="187">
        <v>2</v>
      </c>
      <c r="N156" s="187">
        <v>0</v>
      </c>
      <c r="O156" s="187">
        <v>0</v>
      </c>
      <c r="P156" s="187">
        <v>5</v>
      </c>
      <c r="Q156" s="187">
        <v>0</v>
      </c>
      <c r="R156" s="188">
        <v>8</v>
      </c>
      <c r="S156" s="188">
        <v>8</v>
      </c>
      <c r="T156" s="187">
        <v>6</v>
      </c>
      <c r="U156" s="187">
        <v>0</v>
      </c>
      <c r="V156" s="187">
        <v>1</v>
      </c>
      <c r="W156" s="187">
        <v>0</v>
      </c>
      <c r="X156" s="187">
        <v>0</v>
      </c>
      <c r="Y156" s="187">
        <v>5</v>
      </c>
      <c r="Z156" s="187">
        <v>0</v>
      </c>
      <c r="AA156" s="187">
        <v>0</v>
      </c>
      <c r="AB156" s="150" t="s">
        <v>152</v>
      </c>
      <c r="AC156" s="182" t="s">
        <v>33</v>
      </c>
      <c r="AD156" s="126">
        <v>211.6</v>
      </c>
      <c r="AE156" s="126">
        <v>211.6</v>
      </c>
      <c r="AF156" s="126">
        <v>1</v>
      </c>
      <c r="AG156" s="118"/>
    </row>
    <row r="157" spans="1:33" ht="26.25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07">
        <v>8</v>
      </c>
      <c r="S157" s="207">
        <v>8</v>
      </c>
      <c r="T157" s="206">
        <v>6</v>
      </c>
      <c r="U157" s="206">
        <v>0</v>
      </c>
      <c r="V157" s="206">
        <v>1</v>
      </c>
      <c r="W157" s="206">
        <v>0</v>
      </c>
      <c r="X157" s="206">
        <v>0</v>
      </c>
      <c r="Y157" s="206">
        <v>5</v>
      </c>
      <c r="Z157" s="206">
        <v>0</v>
      </c>
      <c r="AA157" s="206">
        <v>1</v>
      </c>
      <c r="AB157" s="202" t="s">
        <v>150</v>
      </c>
      <c r="AC157" s="205" t="s">
        <v>44</v>
      </c>
      <c r="AD157" s="48">
        <v>2</v>
      </c>
      <c r="AE157" s="48">
        <v>2</v>
      </c>
      <c r="AF157" s="48">
        <v>1</v>
      </c>
      <c r="AG157" s="118"/>
    </row>
    <row r="158" spans="1:33" ht="25.5">
      <c r="A158" s="187">
        <v>7</v>
      </c>
      <c r="B158" s="187">
        <v>0</v>
      </c>
      <c r="C158" s="187">
        <v>4</v>
      </c>
      <c r="D158" s="187">
        <v>0</v>
      </c>
      <c r="E158" s="187">
        <v>5</v>
      </c>
      <c r="F158" s="187">
        <v>0</v>
      </c>
      <c r="G158" s="187">
        <v>3</v>
      </c>
      <c r="H158" s="187">
        <v>8</v>
      </c>
      <c r="I158" s="187">
        <v>8</v>
      </c>
      <c r="J158" s="187">
        <v>6</v>
      </c>
      <c r="K158" s="187">
        <v>0</v>
      </c>
      <c r="L158" s="187">
        <v>1</v>
      </c>
      <c r="M158" s="187">
        <v>2</v>
      </c>
      <c r="N158" s="187">
        <v>0</v>
      </c>
      <c r="O158" s="187">
        <v>0</v>
      </c>
      <c r="P158" s="187">
        <v>6</v>
      </c>
      <c r="Q158" s="187">
        <v>0</v>
      </c>
      <c r="R158" s="188">
        <v>8</v>
      </c>
      <c r="S158" s="188">
        <v>8</v>
      </c>
      <c r="T158" s="187">
        <v>6</v>
      </c>
      <c r="U158" s="187">
        <v>0</v>
      </c>
      <c r="V158" s="187">
        <v>1</v>
      </c>
      <c r="W158" s="187">
        <v>0</v>
      </c>
      <c r="X158" s="187">
        <v>0</v>
      </c>
      <c r="Y158" s="187">
        <v>6</v>
      </c>
      <c r="Z158" s="187">
        <v>0</v>
      </c>
      <c r="AA158" s="187">
        <v>0</v>
      </c>
      <c r="AB158" s="204" t="s">
        <v>155</v>
      </c>
      <c r="AC158" s="182" t="s">
        <v>33</v>
      </c>
      <c r="AD158" s="126">
        <v>669.1</v>
      </c>
      <c r="AE158" s="126">
        <v>657.3</v>
      </c>
      <c r="AF158" s="281">
        <v>0.9</v>
      </c>
      <c r="AG158" s="283"/>
    </row>
    <row r="159" spans="1:33" ht="26.25">
      <c r="A159" s="200"/>
      <c r="B159" s="200"/>
      <c r="C159" s="200"/>
      <c r="D159" s="200"/>
      <c r="E159" s="200"/>
      <c r="F159" s="200"/>
      <c r="G159" s="200"/>
      <c r="H159" s="74"/>
      <c r="I159" s="74"/>
      <c r="J159" s="74"/>
      <c r="K159" s="200"/>
      <c r="L159" s="200"/>
      <c r="M159" s="200"/>
      <c r="N159" s="200"/>
      <c r="O159" s="200"/>
      <c r="P159" s="200"/>
      <c r="Q159" s="200"/>
      <c r="R159" s="199">
        <v>8</v>
      </c>
      <c r="S159" s="199" t="s">
        <v>153</v>
      </c>
      <c r="T159" s="200">
        <v>6</v>
      </c>
      <c r="U159" s="200">
        <v>0</v>
      </c>
      <c r="V159" s="200">
        <v>1</v>
      </c>
      <c r="W159" s="200">
        <v>0</v>
      </c>
      <c r="X159" s="200">
        <v>0</v>
      </c>
      <c r="Y159" s="200">
        <v>6</v>
      </c>
      <c r="Z159" s="200">
        <v>0</v>
      </c>
      <c r="AA159" s="200">
        <v>1</v>
      </c>
      <c r="AB159" s="197" t="s">
        <v>154</v>
      </c>
      <c r="AC159" s="89" t="s">
        <v>86</v>
      </c>
      <c r="AD159" s="145" t="s">
        <v>64</v>
      </c>
      <c r="AE159" s="145" t="s">
        <v>64</v>
      </c>
      <c r="AF159" s="145" t="s">
        <v>64</v>
      </c>
      <c r="AG159" s="148"/>
    </row>
    <row r="160" spans="1:33" ht="39">
      <c r="A160" s="187">
        <v>7</v>
      </c>
      <c r="B160" s="187">
        <v>0</v>
      </c>
      <c r="C160" s="187">
        <v>5</v>
      </c>
      <c r="D160" s="187">
        <v>0</v>
      </c>
      <c r="E160" s="187">
        <v>5</v>
      </c>
      <c r="F160" s="187">
        <v>0</v>
      </c>
      <c r="G160" s="187">
        <v>3</v>
      </c>
      <c r="H160" s="187">
        <v>8</v>
      </c>
      <c r="I160" s="187">
        <v>8</v>
      </c>
      <c r="J160" s="187">
        <v>6</v>
      </c>
      <c r="K160" s="187">
        <v>0</v>
      </c>
      <c r="L160" s="187">
        <v>1</v>
      </c>
      <c r="M160" s="187">
        <v>2</v>
      </c>
      <c r="N160" s="187">
        <v>0</v>
      </c>
      <c r="O160" s="187">
        <v>1</v>
      </c>
      <c r="P160" s="187">
        <v>0</v>
      </c>
      <c r="Q160" s="187">
        <v>0</v>
      </c>
      <c r="R160" s="188">
        <v>8</v>
      </c>
      <c r="S160" s="188">
        <v>8</v>
      </c>
      <c r="T160" s="187">
        <v>6</v>
      </c>
      <c r="U160" s="187">
        <v>0</v>
      </c>
      <c r="V160" s="187">
        <v>1</v>
      </c>
      <c r="W160" s="187">
        <v>0</v>
      </c>
      <c r="X160" s="187">
        <v>0</v>
      </c>
      <c r="Y160" s="187">
        <v>7</v>
      </c>
      <c r="Z160" s="187">
        <v>0</v>
      </c>
      <c r="AA160" s="187">
        <v>0</v>
      </c>
      <c r="AB160" s="204" t="s">
        <v>166</v>
      </c>
      <c r="AC160" s="182" t="s">
        <v>33</v>
      </c>
      <c r="AD160" s="126">
        <v>130</v>
      </c>
      <c r="AE160" s="126">
        <v>130</v>
      </c>
      <c r="AF160" s="126">
        <v>1</v>
      </c>
      <c r="AG160" s="118"/>
    </row>
    <row r="161" spans="1:33" ht="25.5">
      <c r="A161" s="187">
        <v>7</v>
      </c>
      <c r="B161" s="187">
        <v>0</v>
      </c>
      <c r="C161" s="187">
        <v>4</v>
      </c>
      <c r="D161" s="187">
        <v>0</v>
      </c>
      <c r="E161" s="187">
        <v>5</v>
      </c>
      <c r="F161" s="187">
        <v>0</v>
      </c>
      <c r="G161" s="187">
        <v>3</v>
      </c>
      <c r="H161" s="187">
        <v>8</v>
      </c>
      <c r="I161" s="187">
        <v>8</v>
      </c>
      <c r="J161" s="187">
        <v>6</v>
      </c>
      <c r="K161" s="187">
        <v>0</v>
      </c>
      <c r="L161" s="187">
        <v>1</v>
      </c>
      <c r="M161" s="187">
        <v>2</v>
      </c>
      <c r="N161" s="187">
        <v>0</v>
      </c>
      <c r="O161" s="187">
        <v>0</v>
      </c>
      <c r="P161" s="187">
        <v>8</v>
      </c>
      <c r="Q161" s="187">
        <v>0</v>
      </c>
      <c r="R161" s="188">
        <v>8</v>
      </c>
      <c r="S161" s="188">
        <v>8</v>
      </c>
      <c r="T161" s="187">
        <v>6</v>
      </c>
      <c r="U161" s="187">
        <v>0</v>
      </c>
      <c r="V161" s="187">
        <v>1</v>
      </c>
      <c r="W161" s="187">
        <v>0</v>
      </c>
      <c r="X161" s="187">
        <v>0</v>
      </c>
      <c r="Y161" s="187">
        <v>8</v>
      </c>
      <c r="Z161" s="187">
        <v>0</v>
      </c>
      <c r="AA161" s="187">
        <v>0</v>
      </c>
      <c r="AB161" s="204" t="s">
        <v>158</v>
      </c>
      <c r="AC161" s="182" t="s">
        <v>33</v>
      </c>
      <c r="AD161" s="126">
        <v>108</v>
      </c>
      <c r="AE161" s="126">
        <v>100.4</v>
      </c>
      <c r="AF161" s="281">
        <f>AE161/AD161</f>
        <v>0.9296296296296297</v>
      </c>
      <c r="AG161" s="283"/>
    </row>
    <row r="162" spans="1:33" ht="26.2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07">
        <v>8</v>
      </c>
      <c r="S162" s="207">
        <v>8</v>
      </c>
      <c r="T162" s="206">
        <v>6</v>
      </c>
      <c r="U162" s="206">
        <v>0</v>
      </c>
      <c r="V162" s="206">
        <v>1</v>
      </c>
      <c r="W162" s="206">
        <v>0</v>
      </c>
      <c r="X162" s="206">
        <v>0</v>
      </c>
      <c r="Y162" s="206">
        <v>8</v>
      </c>
      <c r="Z162" s="206">
        <v>0</v>
      </c>
      <c r="AA162" s="206">
        <v>1</v>
      </c>
      <c r="AB162" s="197" t="s">
        <v>157</v>
      </c>
      <c r="AC162" s="171" t="s">
        <v>0</v>
      </c>
      <c r="AD162" s="98">
        <v>0.25</v>
      </c>
      <c r="AE162" s="98">
        <v>0.25</v>
      </c>
      <c r="AF162" s="98">
        <v>0.25</v>
      </c>
      <c r="AG162" s="169"/>
    </row>
    <row r="163" spans="1:33" ht="39" customHeight="1">
      <c r="A163" s="187">
        <v>7</v>
      </c>
      <c r="B163" s="187">
        <v>0</v>
      </c>
      <c r="C163" s="187">
        <v>5</v>
      </c>
      <c r="D163" s="187">
        <v>0</v>
      </c>
      <c r="E163" s="187">
        <v>5</v>
      </c>
      <c r="F163" s="187">
        <v>0</v>
      </c>
      <c r="G163" s="187">
        <v>3</v>
      </c>
      <c r="H163" s="187">
        <v>8</v>
      </c>
      <c r="I163" s="187">
        <v>8</v>
      </c>
      <c r="J163" s="187">
        <v>6</v>
      </c>
      <c r="K163" s="187">
        <v>0</v>
      </c>
      <c r="L163" s="187">
        <v>1</v>
      </c>
      <c r="M163" s="187">
        <v>2</v>
      </c>
      <c r="N163" s="187">
        <v>0</v>
      </c>
      <c r="O163" s="187">
        <v>0</v>
      </c>
      <c r="P163" s="187">
        <v>9</v>
      </c>
      <c r="Q163" s="249">
        <v>0</v>
      </c>
      <c r="R163" s="247">
        <v>8</v>
      </c>
      <c r="S163" s="248">
        <v>8</v>
      </c>
      <c r="T163" s="252">
        <v>6</v>
      </c>
      <c r="U163" s="252">
        <v>0</v>
      </c>
      <c r="V163" s="252">
        <v>1</v>
      </c>
      <c r="W163" s="252">
        <v>0</v>
      </c>
      <c r="X163" s="252">
        <v>0</v>
      </c>
      <c r="Y163" s="252">
        <v>9</v>
      </c>
      <c r="Z163" s="252">
        <v>0</v>
      </c>
      <c r="AA163" s="253">
        <v>0</v>
      </c>
      <c r="AB163" s="276" t="s">
        <v>159</v>
      </c>
      <c r="AC163" s="216" t="s">
        <v>33</v>
      </c>
      <c r="AD163" s="126">
        <v>189</v>
      </c>
      <c r="AE163" s="126">
        <v>189</v>
      </c>
      <c r="AF163" s="126">
        <v>1</v>
      </c>
      <c r="AG163" s="118"/>
    </row>
    <row r="164" spans="1:33" ht="28.5" customHeight="1">
      <c r="A164" s="187">
        <v>7</v>
      </c>
      <c r="B164" s="187">
        <v>0</v>
      </c>
      <c r="C164" s="187">
        <v>4</v>
      </c>
      <c r="D164" s="187">
        <v>0</v>
      </c>
      <c r="E164" s="187">
        <v>6</v>
      </c>
      <c r="F164" s="187">
        <v>0</v>
      </c>
      <c r="G164" s="187">
        <v>5</v>
      </c>
      <c r="H164" s="187">
        <v>8</v>
      </c>
      <c r="I164" s="187">
        <v>8</v>
      </c>
      <c r="J164" s="187">
        <v>6</v>
      </c>
      <c r="K164" s="187">
        <v>0</v>
      </c>
      <c r="L164" s="187">
        <v>1</v>
      </c>
      <c r="M164" s="187">
        <v>2</v>
      </c>
      <c r="N164" s="187">
        <v>0</v>
      </c>
      <c r="O164" s="187">
        <v>1</v>
      </c>
      <c r="P164" s="187">
        <v>6</v>
      </c>
      <c r="Q164" s="187">
        <v>0</v>
      </c>
      <c r="R164" s="323"/>
      <c r="S164" s="324"/>
      <c r="T164" s="324"/>
      <c r="U164" s="324"/>
      <c r="V164" s="324"/>
      <c r="W164" s="324"/>
      <c r="X164" s="324"/>
      <c r="Y164" s="324"/>
      <c r="Z164" s="324"/>
      <c r="AA164" s="325"/>
      <c r="AB164" s="272"/>
      <c r="AC164" s="216" t="s">
        <v>33</v>
      </c>
      <c r="AD164" s="126">
        <v>387.2</v>
      </c>
      <c r="AE164" s="126">
        <v>387.2</v>
      </c>
      <c r="AF164" s="126">
        <v>1</v>
      </c>
      <c r="AG164" s="118"/>
    </row>
    <row r="165" spans="1:33" ht="42" customHeigh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199">
        <v>8</v>
      </c>
      <c r="S165" s="199">
        <v>8</v>
      </c>
      <c r="T165" s="200">
        <v>6</v>
      </c>
      <c r="U165" s="200">
        <v>0</v>
      </c>
      <c r="V165" s="200">
        <v>1</v>
      </c>
      <c r="W165" s="200">
        <v>0</v>
      </c>
      <c r="X165" s="200">
        <v>1</v>
      </c>
      <c r="Y165" s="200">
        <v>6</v>
      </c>
      <c r="Z165" s="200">
        <v>0</v>
      </c>
      <c r="AA165" s="200">
        <v>1</v>
      </c>
      <c r="AB165" s="197" t="s">
        <v>164</v>
      </c>
      <c r="AC165" s="179" t="s">
        <v>160</v>
      </c>
      <c r="AD165" s="48">
        <v>213</v>
      </c>
      <c r="AE165" s="48">
        <v>213</v>
      </c>
      <c r="AF165" s="48">
        <v>1</v>
      </c>
      <c r="AG165" s="118"/>
    </row>
    <row r="166" spans="1:33" ht="109.5" customHeight="1">
      <c r="A166" s="187">
        <v>7</v>
      </c>
      <c r="B166" s="187">
        <v>0</v>
      </c>
      <c r="C166" s="187">
        <v>5</v>
      </c>
      <c r="D166" s="187">
        <v>0</v>
      </c>
      <c r="E166" s="187">
        <v>5</v>
      </c>
      <c r="F166" s="187">
        <v>0</v>
      </c>
      <c r="G166" s="187">
        <v>3</v>
      </c>
      <c r="H166" s="187">
        <v>8</v>
      </c>
      <c r="I166" s="187">
        <v>8</v>
      </c>
      <c r="J166" s="187">
        <v>6</v>
      </c>
      <c r="K166" s="187">
        <v>0</v>
      </c>
      <c r="L166" s="187">
        <v>1</v>
      </c>
      <c r="M166" s="187" t="s">
        <v>45</v>
      </c>
      <c r="N166" s="187">
        <v>9</v>
      </c>
      <c r="O166" s="187">
        <v>0</v>
      </c>
      <c r="P166" s="187">
        <v>0</v>
      </c>
      <c r="Q166" s="249">
        <v>7</v>
      </c>
      <c r="R166" s="247">
        <v>8</v>
      </c>
      <c r="S166" s="248">
        <v>8</v>
      </c>
      <c r="T166" s="252">
        <v>6</v>
      </c>
      <c r="U166" s="252">
        <v>0</v>
      </c>
      <c r="V166" s="252">
        <v>1</v>
      </c>
      <c r="W166" s="252">
        <v>0</v>
      </c>
      <c r="X166" s="252">
        <v>1</v>
      </c>
      <c r="Y166" s="252">
        <v>9</v>
      </c>
      <c r="Z166" s="252">
        <v>0</v>
      </c>
      <c r="AA166" s="253">
        <v>0</v>
      </c>
      <c r="AB166" s="271" t="s">
        <v>236</v>
      </c>
      <c r="AC166" s="216" t="s">
        <v>33</v>
      </c>
      <c r="AD166" s="126">
        <v>40</v>
      </c>
      <c r="AE166" s="126">
        <v>40</v>
      </c>
      <c r="AF166" s="126">
        <v>1</v>
      </c>
      <c r="AG166" s="118"/>
    </row>
    <row r="167" spans="1:33" ht="39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50">
        <v>8</v>
      </c>
      <c r="S167" s="250">
        <v>8</v>
      </c>
      <c r="T167" s="251">
        <v>6</v>
      </c>
      <c r="U167" s="251">
        <v>0</v>
      </c>
      <c r="V167" s="251">
        <v>1</v>
      </c>
      <c r="W167" s="251">
        <v>0</v>
      </c>
      <c r="X167" s="251">
        <v>1</v>
      </c>
      <c r="Y167" s="251">
        <v>9</v>
      </c>
      <c r="Z167" s="251">
        <v>0</v>
      </c>
      <c r="AA167" s="251">
        <v>1</v>
      </c>
      <c r="AB167" s="202" t="s">
        <v>173</v>
      </c>
      <c r="AC167" s="201" t="s">
        <v>156</v>
      </c>
      <c r="AD167" s="48">
        <v>27</v>
      </c>
      <c r="AE167" s="48">
        <v>27</v>
      </c>
      <c r="AF167" s="48">
        <v>1</v>
      </c>
      <c r="AG167" s="118"/>
    </row>
    <row r="168" spans="1:33" ht="120" customHeight="1">
      <c r="A168" s="187">
        <v>7</v>
      </c>
      <c r="B168" s="187">
        <v>0</v>
      </c>
      <c r="C168" s="187">
        <v>5</v>
      </c>
      <c r="D168" s="187">
        <v>0</v>
      </c>
      <c r="E168" s="187">
        <v>5</v>
      </c>
      <c r="F168" s="187">
        <v>0</v>
      </c>
      <c r="G168" s="187">
        <v>3</v>
      </c>
      <c r="H168" s="187">
        <v>8</v>
      </c>
      <c r="I168" s="187">
        <v>8</v>
      </c>
      <c r="J168" s="187">
        <v>6</v>
      </c>
      <c r="K168" s="187">
        <v>0</v>
      </c>
      <c r="L168" s="187">
        <v>1</v>
      </c>
      <c r="M168" s="187" t="s">
        <v>45</v>
      </c>
      <c r="N168" s="187">
        <v>9</v>
      </c>
      <c r="O168" s="187">
        <v>0</v>
      </c>
      <c r="P168" s="187">
        <v>0</v>
      </c>
      <c r="Q168" s="249">
        <v>8</v>
      </c>
      <c r="R168" s="247">
        <v>8</v>
      </c>
      <c r="S168" s="248">
        <v>8</v>
      </c>
      <c r="T168" s="252">
        <v>6</v>
      </c>
      <c r="U168" s="252">
        <v>0</v>
      </c>
      <c r="V168" s="252">
        <v>1</v>
      </c>
      <c r="W168" s="252">
        <v>0</v>
      </c>
      <c r="X168" s="252">
        <v>2</v>
      </c>
      <c r="Y168" s="252">
        <v>0</v>
      </c>
      <c r="Z168" s="252">
        <v>0</v>
      </c>
      <c r="AA168" s="253">
        <v>0</v>
      </c>
      <c r="AB168" s="274" t="s">
        <v>174</v>
      </c>
      <c r="AC168" s="216" t="s">
        <v>33</v>
      </c>
      <c r="AD168" s="126">
        <v>40</v>
      </c>
      <c r="AE168" s="126">
        <v>40</v>
      </c>
      <c r="AF168" s="126">
        <v>1</v>
      </c>
      <c r="AG168" s="118"/>
    </row>
    <row r="169" spans="1:33" ht="44.25" customHeight="1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50">
        <v>8</v>
      </c>
      <c r="S169" s="250">
        <v>8</v>
      </c>
      <c r="T169" s="251">
        <v>6</v>
      </c>
      <c r="U169" s="251">
        <v>0</v>
      </c>
      <c r="V169" s="251">
        <v>1</v>
      </c>
      <c r="W169" s="251">
        <v>0</v>
      </c>
      <c r="X169" s="251">
        <v>2</v>
      </c>
      <c r="Y169" s="251">
        <v>0</v>
      </c>
      <c r="Z169" s="251">
        <v>0</v>
      </c>
      <c r="AA169" s="251">
        <v>1</v>
      </c>
      <c r="AB169" s="217" t="s">
        <v>175</v>
      </c>
      <c r="AC169" s="201" t="s">
        <v>156</v>
      </c>
      <c r="AD169" s="48">
        <v>22</v>
      </c>
      <c r="AE169" s="48">
        <v>22</v>
      </c>
      <c r="AF169" s="48">
        <v>1</v>
      </c>
      <c r="AG169" s="118"/>
    </row>
    <row r="170" spans="1:33" ht="59.25" customHeight="1">
      <c r="A170" s="187">
        <v>7</v>
      </c>
      <c r="B170" s="187">
        <v>0</v>
      </c>
      <c r="C170" s="187">
        <v>5</v>
      </c>
      <c r="D170" s="187">
        <v>0</v>
      </c>
      <c r="E170" s="187">
        <v>5</v>
      </c>
      <c r="F170" s="187">
        <v>0</v>
      </c>
      <c r="G170" s="187">
        <v>3</v>
      </c>
      <c r="H170" s="187">
        <v>8</v>
      </c>
      <c r="I170" s="187">
        <v>8</v>
      </c>
      <c r="J170" s="187">
        <v>6</v>
      </c>
      <c r="K170" s="187">
        <v>0</v>
      </c>
      <c r="L170" s="187">
        <v>1</v>
      </c>
      <c r="M170" s="187" t="s">
        <v>45</v>
      </c>
      <c r="N170" s="187">
        <v>9</v>
      </c>
      <c r="O170" s="187">
        <v>0</v>
      </c>
      <c r="P170" s="187">
        <v>0</v>
      </c>
      <c r="Q170" s="187">
        <v>9</v>
      </c>
      <c r="R170" s="188">
        <v>8</v>
      </c>
      <c r="S170" s="188">
        <v>8</v>
      </c>
      <c r="T170" s="187">
        <v>6</v>
      </c>
      <c r="U170" s="187">
        <v>0</v>
      </c>
      <c r="V170" s="187">
        <v>1</v>
      </c>
      <c r="W170" s="187">
        <v>0</v>
      </c>
      <c r="X170" s="187">
        <v>2</v>
      </c>
      <c r="Y170" s="187">
        <v>1</v>
      </c>
      <c r="Z170" s="187">
        <v>0</v>
      </c>
      <c r="AA170" s="187">
        <v>0</v>
      </c>
      <c r="AB170" s="220" t="s">
        <v>176</v>
      </c>
      <c r="AC170" s="216" t="s">
        <v>33</v>
      </c>
      <c r="AD170" s="126">
        <v>227</v>
      </c>
      <c r="AE170" s="126">
        <v>227</v>
      </c>
      <c r="AF170" s="126">
        <v>1</v>
      </c>
      <c r="AG170" s="118"/>
    </row>
    <row r="171" spans="1:33" ht="32.25" customHeight="1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>
        <v>8</v>
      </c>
      <c r="S171" s="207">
        <v>8</v>
      </c>
      <c r="T171" s="206">
        <v>6</v>
      </c>
      <c r="U171" s="206">
        <v>0</v>
      </c>
      <c r="V171" s="206">
        <v>1</v>
      </c>
      <c r="W171" s="206">
        <v>0</v>
      </c>
      <c r="X171" s="206">
        <v>2</v>
      </c>
      <c r="Y171" s="206">
        <v>1</v>
      </c>
      <c r="Z171" s="206">
        <v>0</v>
      </c>
      <c r="AA171" s="206">
        <v>1</v>
      </c>
      <c r="AB171" s="133" t="s">
        <v>177</v>
      </c>
      <c r="AC171" s="222" t="s">
        <v>0</v>
      </c>
      <c r="AD171" s="98">
        <v>0.2</v>
      </c>
      <c r="AE171" s="98">
        <v>0.2</v>
      </c>
      <c r="AF171" s="98">
        <v>0.01</v>
      </c>
      <c r="AG171" s="169"/>
    </row>
    <row r="172" spans="1:33" ht="20.25" customHeight="1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7"/>
      <c r="T172" s="206"/>
      <c r="U172" s="206"/>
      <c r="V172" s="206"/>
      <c r="W172" s="206"/>
      <c r="X172" s="206"/>
      <c r="Y172" s="206"/>
      <c r="Z172" s="206"/>
      <c r="AA172" s="206"/>
      <c r="AB172" s="221" t="s">
        <v>167</v>
      </c>
      <c r="AC172" s="201" t="s">
        <v>156</v>
      </c>
      <c r="AD172" s="219">
        <v>1</v>
      </c>
      <c r="AE172" s="219">
        <v>1</v>
      </c>
      <c r="AF172" s="219">
        <v>1</v>
      </c>
      <c r="AG172" s="118"/>
    </row>
    <row r="173" spans="1:33" ht="18.75" customHeight="1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7"/>
      <c r="T173" s="206"/>
      <c r="U173" s="206"/>
      <c r="V173" s="206"/>
      <c r="W173" s="206"/>
      <c r="X173" s="206"/>
      <c r="Y173" s="206"/>
      <c r="Z173" s="206"/>
      <c r="AA173" s="206"/>
      <c r="AB173" s="221" t="s">
        <v>168</v>
      </c>
      <c r="AC173" s="201" t="s">
        <v>156</v>
      </c>
      <c r="AD173" s="219">
        <v>1</v>
      </c>
      <c r="AE173" s="219">
        <v>1</v>
      </c>
      <c r="AF173" s="219">
        <v>1</v>
      </c>
      <c r="AG173" s="118"/>
    </row>
    <row r="174" spans="1:33" ht="19.5" customHeight="1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7"/>
      <c r="T174" s="206"/>
      <c r="U174" s="206"/>
      <c r="V174" s="206"/>
      <c r="W174" s="206"/>
      <c r="X174" s="206"/>
      <c r="Y174" s="206"/>
      <c r="Z174" s="206"/>
      <c r="AA174" s="206"/>
      <c r="AB174" s="221" t="s">
        <v>169</v>
      </c>
      <c r="AC174" s="201" t="s">
        <v>156</v>
      </c>
      <c r="AD174" s="219">
        <v>1</v>
      </c>
      <c r="AE174" s="219">
        <v>1</v>
      </c>
      <c r="AF174" s="219">
        <v>1</v>
      </c>
      <c r="AG174" s="118"/>
    </row>
    <row r="175" spans="1:33" ht="19.5" customHeight="1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7"/>
      <c r="T175" s="206"/>
      <c r="U175" s="206"/>
      <c r="V175" s="206"/>
      <c r="W175" s="206"/>
      <c r="X175" s="206"/>
      <c r="Y175" s="206"/>
      <c r="Z175" s="206"/>
      <c r="AA175" s="206"/>
      <c r="AB175" s="221" t="s">
        <v>170</v>
      </c>
      <c r="AC175" s="201" t="s">
        <v>156</v>
      </c>
      <c r="AD175" s="219">
        <v>1</v>
      </c>
      <c r="AE175" s="219">
        <v>1</v>
      </c>
      <c r="AF175" s="219">
        <v>1</v>
      </c>
      <c r="AG175" s="118"/>
    </row>
    <row r="176" spans="1:33" ht="62.25" customHeight="1">
      <c r="A176" s="187">
        <v>7</v>
      </c>
      <c r="B176" s="187">
        <v>0</v>
      </c>
      <c r="C176" s="187">
        <v>5</v>
      </c>
      <c r="D176" s="187">
        <v>0</v>
      </c>
      <c r="E176" s="187">
        <v>5</v>
      </c>
      <c r="F176" s="187">
        <v>0</v>
      </c>
      <c r="G176" s="187">
        <v>3</v>
      </c>
      <c r="H176" s="187">
        <v>8</v>
      </c>
      <c r="I176" s="187">
        <v>8</v>
      </c>
      <c r="J176" s="187">
        <v>6</v>
      </c>
      <c r="K176" s="187">
        <v>0</v>
      </c>
      <c r="L176" s="187">
        <v>1</v>
      </c>
      <c r="M176" s="187">
        <v>1</v>
      </c>
      <c r="N176" s="187">
        <v>9</v>
      </c>
      <c r="O176" s="187">
        <v>0</v>
      </c>
      <c r="P176" s="187">
        <v>0</v>
      </c>
      <c r="Q176" s="187">
        <v>9</v>
      </c>
      <c r="R176" s="188">
        <v>8</v>
      </c>
      <c r="S176" s="188">
        <v>8</v>
      </c>
      <c r="T176" s="187">
        <v>6</v>
      </c>
      <c r="U176" s="187">
        <v>0</v>
      </c>
      <c r="V176" s="187">
        <v>1</v>
      </c>
      <c r="W176" s="187">
        <v>0</v>
      </c>
      <c r="X176" s="187">
        <v>2</v>
      </c>
      <c r="Y176" s="187">
        <v>2</v>
      </c>
      <c r="Z176" s="187">
        <v>0</v>
      </c>
      <c r="AA176" s="187">
        <v>0</v>
      </c>
      <c r="AB176" s="220" t="s">
        <v>191</v>
      </c>
      <c r="AC176" s="216" t="s">
        <v>33</v>
      </c>
      <c r="AD176" s="126">
        <v>856.3</v>
      </c>
      <c r="AE176" s="126">
        <v>856.3</v>
      </c>
      <c r="AF176" s="126">
        <v>1</v>
      </c>
      <c r="AG176" s="118"/>
    </row>
    <row r="177" spans="1:33" ht="25.5" customHeight="1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>
        <v>8</v>
      </c>
      <c r="S177" s="207">
        <v>8</v>
      </c>
      <c r="T177" s="206">
        <v>6</v>
      </c>
      <c r="U177" s="206">
        <v>0</v>
      </c>
      <c r="V177" s="206">
        <v>1</v>
      </c>
      <c r="W177" s="206">
        <v>0</v>
      </c>
      <c r="X177" s="206">
        <v>2</v>
      </c>
      <c r="Y177" s="206">
        <v>2</v>
      </c>
      <c r="Z177" s="206">
        <v>0</v>
      </c>
      <c r="AA177" s="206">
        <v>1</v>
      </c>
      <c r="AB177" s="133" t="s">
        <v>180</v>
      </c>
      <c r="AC177" s="222" t="s">
        <v>0</v>
      </c>
      <c r="AD177" s="98">
        <v>0.8</v>
      </c>
      <c r="AE177" s="98">
        <v>0.8</v>
      </c>
      <c r="AF177" s="98">
        <v>0.01</v>
      </c>
      <c r="AG177" s="169"/>
    </row>
    <row r="178" spans="1:33" ht="19.5" customHeight="1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7"/>
      <c r="T178" s="206"/>
      <c r="U178" s="206"/>
      <c r="V178" s="206"/>
      <c r="W178" s="206"/>
      <c r="X178" s="206"/>
      <c r="Y178" s="206"/>
      <c r="Z178" s="206"/>
      <c r="AA178" s="206"/>
      <c r="AB178" s="221" t="s">
        <v>167</v>
      </c>
      <c r="AC178" s="201" t="s">
        <v>156</v>
      </c>
      <c r="AD178" s="219">
        <v>1</v>
      </c>
      <c r="AE178" s="219">
        <v>1</v>
      </c>
      <c r="AF178" s="219">
        <v>1</v>
      </c>
      <c r="AG178" s="118"/>
    </row>
    <row r="179" spans="1:33" ht="19.5" customHeight="1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7"/>
      <c r="T179" s="206"/>
      <c r="U179" s="206"/>
      <c r="V179" s="206"/>
      <c r="W179" s="206"/>
      <c r="X179" s="206"/>
      <c r="Y179" s="206"/>
      <c r="Z179" s="206"/>
      <c r="AA179" s="206"/>
      <c r="AB179" s="221" t="s">
        <v>168</v>
      </c>
      <c r="AC179" s="201" t="s">
        <v>156</v>
      </c>
      <c r="AD179" s="219">
        <v>1</v>
      </c>
      <c r="AE179" s="219">
        <v>1</v>
      </c>
      <c r="AF179" s="219">
        <v>1</v>
      </c>
      <c r="AG179" s="118"/>
    </row>
    <row r="180" spans="1:33" ht="19.5" customHeight="1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7"/>
      <c r="T180" s="206"/>
      <c r="U180" s="206"/>
      <c r="V180" s="206"/>
      <c r="W180" s="206"/>
      <c r="X180" s="206"/>
      <c r="Y180" s="206"/>
      <c r="Z180" s="206"/>
      <c r="AA180" s="206"/>
      <c r="AB180" s="221" t="s">
        <v>169</v>
      </c>
      <c r="AC180" s="201" t="s">
        <v>156</v>
      </c>
      <c r="AD180" s="219">
        <v>1</v>
      </c>
      <c r="AE180" s="219">
        <v>1</v>
      </c>
      <c r="AF180" s="219">
        <v>1</v>
      </c>
      <c r="AG180" s="118"/>
    </row>
    <row r="181" spans="1:33" ht="19.5" customHeight="1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7"/>
      <c r="T181" s="206"/>
      <c r="U181" s="206"/>
      <c r="V181" s="206"/>
      <c r="W181" s="206"/>
      <c r="X181" s="206"/>
      <c r="Y181" s="206"/>
      <c r="Z181" s="206"/>
      <c r="AA181" s="206"/>
      <c r="AB181" s="221" t="s">
        <v>170</v>
      </c>
      <c r="AC181" s="201" t="s">
        <v>156</v>
      </c>
      <c r="AD181" s="219">
        <v>1</v>
      </c>
      <c r="AE181" s="219">
        <v>1</v>
      </c>
      <c r="AF181" s="219">
        <v>1</v>
      </c>
      <c r="AG181" s="118"/>
    </row>
    <row r="182" spans="1:33" ht="70.5" customHeight="1">
      <c r="A182" s="187">
        <v>7</v>
      </c>
      <c r="B182" s="187">
        <v>0</v>
      </c>
      <c r="C182" s="187">
        <v>4</v>
      </c>
      <c r="D182" s="187">
        <v>0</v>
      </c>
      <c r="E182" s="187">
        <v>5</v>
      </c>
      <c r="F182" s="187">
        <v>0</v>
      </c>
      <c r="G182" s="187">
        <v>3</v>
      </c>
      <c r="H182" s="187">
        <v>8</v>
      </c>
      <c r="I182" s="187">
        <v>8</v>
      </c>
      <c r="J182" s="187">
        <v>6</v>
      </c>
      <c r="K182" s="187">
        <v>0</v>
      </c>
      <c r="L182" s="187">
        <v>1</v>
      </c>
      <c r="M182" s="187" t="s">
        <v>45</v>
      </c>
      <c r="N182" s="187">
        <v>9</v>
      </c>
      <c r="O182" s="187">
        <v>0</v>
      </c>
      <c r="P182" s="187">
        <v>1</v>
      </c>
      <c r="Q182" s="187">
        <v>2</v>
      </c>
      <c r="R182" s="188">
        <v>8</v>
      </c>
      <c r="S182" s="188">
        <v>8</v>
      </c>
      <c r="T182" s="187">
        <v>6</v>
      </c>
      <c r="U182" s="187">
        <v>0</v>
      </c>
      <c r="V182" s="187">
        <v>1</v>
      </c>
      <c r="W182" s="187">
        <v>0</v>
      </c>
      <c r="X182" s="187">
        <v>2</v>
      </c>
      <c r="Y182" s="187">
        <v>4</v>
      </c>
      <c r="Z182" s="187">
        <v>0</v>
      </c>
      <c r="AA182" s="187">
        <v>0</v>
      </c>
      <c r="AB182" s="220" t="s">
        <v>192</v>
      </c>
      <c r="AC182" s="216" t="s">
        <v>33</v>
      </c>
      <c r="AD182" s="126">
        <v>59</v>
      </c>
      <c r="AE182" s="126">
        <v>59</v>
      </c>
      <c r="AF182" s="126">
        <v>1</v>
      </c>
      <c r="AG182" s="118"/>
    </row>
    <row r="183" spans="1:33" ht="36" customHeight="1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>
        <v>8</v>
      </c>
      <c r="S183" s="207">
        <v>8</v>
      </c>
      <c r="T183" s="206">
        <v>6</v>
      </c>
      <c r="U183" s="206">
        <v>0</v>
      </c>
      <c r="V183" s="206">
        <v>1</v>
      </c>
      <c r="W183" s="206">
        <v>0</v>
      </c>
      <c r="X183" s="206">
        <v>2</v>
      </c>
      <c r="Y183" s="206">
        <v>4</v>
      </c>
      <c r="Z183" s="206">
        <v>0</v>
      </c>
      <c r="AA183" s="206">
        <v>1</v>
      </c>
      <c r="AB183" s="133" t="s">
        <v>193</v>
      </c>
      <c r="AC183" s="71" t="s">
        <v>0</v>
      </c>
      <c r="AD183" s="98">
        <v>0.2</v>
      </c>
      <c r="AE183" s="98">
        <v>0.2</v>
      </c>
      <c r="AF183" s="98">
        <v>0.01</v>
      </c>
      <c r="AG183" s="169"/>
    </row>
    <row r="184" spans="1:33" ht="63.75" customHeight="1">
      <c r="A184" s="187">
        <v>7</v>
      </c>
      <c r="B184" s="187">
        <v>0</v>
      </c>
      <c r="C184" s="187">
        <v>4</v>
      </c>
      <c r="D184" s="187">
        <v>0</v>
      </c>
      <c r="E184" s="187">
        <v>5</v>
      </c>
      <c r="F184" s="187">
        <v>0</v>
      </c>
      <c r="G184" s="187">
        <v>3</v>
      </c>
      <c r="H184" s="187">
        <v>8</v>
      </c>
      <c r="I184" s="187">
        <v>8</v>
      </c>
      <c r="J184" s="187">
        <v>6</v>
      </c>
      <c r="K184" s="187">
        <v>0</v>
      </c>
      <c r="L184" s="187">
        <v>1</v>
      </c>
      <c r="M184" s="187" t="s">
        <v>45</v>
      </c>
      <c r="N184" s="187">
        <v>9</v>
      </c>
      <c r="O184" s="187">
        <v>0</v>
      </c>
      <c r="P184" s="187">
        <v>1</v>
      </c>
      <c r="Q184" s="187">
        <v>6</v>
      </c>
      <c r="R184" s="188">
        <v>8</v>
      </c>
      <c r="S184" s="188">
        <v>8</v>
      </c>
      <c r="T184" s="187">
        <v>6</v>
      </c>
      <c r="U184" s="187">
        <v>0</v>
      </c>
      <c r="V184" s="187">
        <v>1</v>
      </c>
      <c r="W184" s="187">
        <v>0</v>
      </c>
      <c r="X184" s="187">
        <v>2</v>
      </c>
      <c r="Y184" s="187">
        <v>5</v>
      </c>
      <c r="Z184" s="187">
        <v>0</v>
      </c>
      <c r="AA184" s="187">
        <v>0</v>
      </c>
      <c r="AB184" s="220" t="s">
        <v>194</v>
      </c>
      <c r="AC184" s="216" t="s">
        <v>33</v>
      </c>
      <c r="AD184" s="126">
        <v>64</v>
      </c>
      <c r="AE184" s="126">
        <v>64</v>
      </c>
      <c r="AF184" s="126">
        <v>1</v>
      </c>
      <c r="AG184" s="118"/>
    </row>
    <row r="185" spans="1:33" ht="33.75" customHeight="1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>
        <v>8</v>
      </c>
      <c r="S185" s="207">
        <v>8</v>
      </c>
      <c r="T185" s="206">
        <v>6</v>
      </c>
      <c r="U185" s="206">
        <v>0</v>
      </c>
      <c r="V185" s="206">
        <v>1</v>
      </c>
      <c r="W185" s="206">
        <v>0</v>
      </c>
      <c r="X185" s="206">
        <v>2</v>
      </c>
      <c r="Y185" s="206">
        <v>5</v>
      </c>
      <c r="Z185" s="206">
        <v>0</v>
      </c>
      <c r="AA185" s="206">
        <v>1</v>
      </c>
      <c r="AB185" s="133" t="s">
        <v>195</v>
      </c>
      <c r="AC185" s="71" t="s">
        <v>0</v>
      </c>
      <c r="AD185" s="98">
        <v>0.2</v>
      </c>
      <c r="AE185" s="98">
        <v>0.2</v>
      </c>
      <c r="AF185" s="98">
        <v>0.01</v>
      </c>
      <c r="AG185" s="169"/>
    </row>
    <row r="186" spans="1:33" ht="69.75" customHeight="1">
      <c r="A186" s="187">
        <v>7</v>
      </c>
      <c r="B186" s="187">
        <v>0</v>
      </c>
      <c r="C186" s="187">
        <v>4</v>
      </c>
      <c r="D186" s="187">
        <v>0</v>
      </c>
      <c r="E186" s="187">
        <v>5</v>
      </c>
      <c r="F186" s="187">
        <v>0</v>
      </c>
      <c r="G186" s="187">
        <v>3</v>
      </c>
      <c r="H186" s="187">
        <v>8</v>
      </c>
      <c r="I186" s="187">
        <v>8</v>
      </c>
      <c r="J186" s="187">
        <v>6</v>
      </c>
      <c r="K186" s="187">
        <v>0</v>
      </c>
      <c r="L186" s="187">
        <v>1</v>
      </c>
      <c r="M186" s="187" t="s">
        <v>45</v>
      </c>
      <c r="N186" s="187">
        <v>9</v>
      </c>
      <c r="O186" s="187">
        <v>0</v>
      </c>
      <c r="P186" s="187">
        <v>1</v>
      </c>
      <c r="Q186" s="187">
        <v>7</v>
      </c>
      <c r="R186" s="188">
        <v>8</v>
      </c>
      <c r="S186" s="188">
        <v>8</v>
      </c>
      <c r="T186" s="187">
        <v>6</v>
      </c>
      <c r="U186" s="187">
        <v>0</v>
      </c>
      <c r="V186" s="187">
        <v>1</v>
      </c>
      <c r="W186" s="187">
        <v>0</v>
      </c>
      <c r="X186" s="187">
        <v>2</v>
      </c>
      <c r="Y186" s="187">
        <v>6</v>
      </c>
      <c r="Z186" s="187">
        <v>0</v>
      </c>
      <c r="AA186" s="187">
        <v>0</v>
      </c>
      <c r="AB186" s="220" t="s">
        <v>196</v>
      </c>
      <c r="AC186" s="216" t="s">
        <v>33</v>
      </c>
      <c r="AD186" s="126">
        <v>118.7</v>
      </c>
      <c r="AE186" s="126">
        <v>118.7</v>
      </c>
      <c r="AF186" s="126">
        <v>1</v>
      </c>
      <c r="AG186" s="118"/>
    </row>
    <row r="187" spans="1:33" ht="33" customHeight="1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>
        <v>8</v>
      </c>
      <c r="S187" s="207">
        <v>8</v>
      </c>
      <c r="T187" s="206">
        <v>6</v>
      </c>
      <c r="U187" s="206">
        <v>0</v>
      </c>
      <c r="V187" s="206">
        <v>1</v>
      </c>
      <c r="W187" s="206">
        <v>0</v>
      </c>
      <c r="X187" s="206">
        <v>2</v>
      </c>
      <c r="Y187" s="206">
        <v>6</v>
      </c>
      <c r="Z187" s="206">
        <v>0</v>
      </c>
      <c r="AA187" s="206">
        <v>1</v>
      </c>
      <c r="AB187" s="133" t="s">
        <v>197</v>
      </c>
      <c r="AC187" s="71" t="s">
        <v>0</v>
      </c>
      <c r="AD187" s="98">
        <v>0.2</v>
      </c>
      <c r="AE187" s="98">
        <v>0.2</v>
      </c>
      <c r="AF187" s="98">
        <v>0.2</v>
      </c>
      <c r="AG187" s="169"/>
    </row>
    <row r="188" spans="1:33" ht="71.25" customHeight="1">
      <c r="A188" s="187">
        <v>7</v>
      </c>
      <c r="B188" s="187">
        <v>0</v>
      </c>
      <c r="C188" s="187">
        <v>4</v>
      </c>
      <c r="D188" s="187">
        <v>0</v>
      </c>
      <c r="E188" s="187">
        <v>5</v>
      </c>
      <c r="F188" s="187">
        <v>0</v>
      </c>
      <c r="G188" s="187">
        <v>3</v>
      </c>
      <c r="H188" s="187">
        <v>8</v>
      </c>
      <c r="I188" s="187">
        <v>8</v>
      </c>
      <c r="J188" s="187">
        <v>6</v>
      </c>
      <c r="K188" s="187">
        <v>0</v>
      </c>
      <c r="L188" s="187">
        <v>1</v>
      </c>
      <c r="M188" s="187">
        <v>2</v>
      </c>
      <c r="N188" s="187">
        <v>9</v>
      </c>
      <c r="O188" s="187">
        <v>0</v>
      </c>
      <c r="P188" s="187">
        <v>1</v>
      </c>
      <c r="Q188" s="187">
        <v>8</v>
      </c>
      <c r="R188" s="188">
        <v>8</v>
      </c>
      <c r="S188" s="188">
        <v>8</v>
      </c>
      <c r="T188" s="187">
        <v>6</v>
      </c>
      <c r="U188" s="187">
        <v>0</v>
      </c>
      <c r="V188" s="187">
        <v>1</v>
      </c>
      <c r="W188" s="187">
        <v>0</v>
      </c>
      <c r="X188" s="187">
        <v>2</v>
      </c>
      <c r="Y188" s="187">
        <v>7</v>
      </c>
      <c r="Z188" s="187">
        <v>0</v>
      </c>
      <c r="AA188" s="187">
        <v>0</v>
      </c>
      <c r="AB188" s="220" t="s">
        <v>198</v>
      </c>
      <c r="AC188" s="216" t="s">
        <v>33</v>
      </c>
      <c r="AD188" s="126">
        <v>647</v>
      </c>
      <c r="AE188" s="126">
        <v>647</v>
      </c>
      <c r="AF188" s="126">
        <v>1</v>
      </c>
      <c r="AG188" s="118"/>
    </row>
    <row r="189" spans="1:33" ht="33" customHeight="1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>
        <v>8</v>
      </c>
      <c r="S189" s="207">
        <v>8</v>
      </c>
      <c r="T189" s="206">
        <v>6</v>
      </c>
      <c r="U189" s="206">
        <v>0</v>
      </c>
      <c r="V189" s="206">
        <v>1</v>
      </c>
      <c r="W189" s="206">
        <v>0</v>
      </c>
      <c r="X189" s="206">
        <v>2</v>
      </c>
      <c r="Y189" s="206">
        <v>7</v>
      </c>
      <c r="Z189" s="206">
        <v>0</v>
      </c>
      <c r="AA189" s="206">
        <v>1</v>
      </c>
      <c r="AB189" s="133" t="s">
        <v>199</v>
      </c>
      <c r="AC189" s="71" t="s">
        <v>0</v>
      </c>
      <c r="AD189" s="98">
        <v>0.2</v>
      </c>
      <c r="AE189" s="98">
        <v>0.2</v>
      </c>
      <c r="AF189" s="98">
        <v>0.01</v>
      </c>
      <c r="AG189" s="169"/>
    </row>
    <row r="190" spans="1:33" ht="39">
      <c r="A190" s="200"/>
      <c r="B190" s="200"/>
      <c r="C190" s="200"/>
      <c r="D190" s="200"/>
      <c r="E190" s="200"/>
      <c r="F190" s="200"/>
      <c r="G190" s="200"/>
      <c r="H190" s="74"/>
      <c r="I190" s="74"/>
      <c r="J190" s="74"/>
      <c r="K190" s="200"/>
      <c r="L190" s="200"/>
      <c r="M190" s="200"/>
      <c r="N190" s="200"/>
      <c r="O190" s="200"/>
      <c r="P190" s="200"/>
      <c r="Q190" s="200"/>
      <c r="R190" s="199">
        <v>8</v>
      </c>
      <c r="S190" s="199">
        <v>8</v>
      </c>
      <c r="T190" s="200">
        <v>6</v>
      </c>
      <c r="U190" s="200">
        <v>0</v>
      </c>
      <c r="V190" s="200">
        <v>2</v>
      </c>
      <c r="W190" s="200">
        <v>0</v>
      </c>
      <c r="X190" s="200">
        <v>0</v>
      </c>
      <c r="Y190" s="200">
        <v>0</v>
      </c>
      <c r="Z190" s="200">
        <v>0</v>
      </c>
      <c r="AA190" s="200">
        <v>0</v>
      </c>
      <c r="AB190" s="198" t="s">
        <v>162</v>
      </c>
      <c r="AC190" s="82" t="s">
        <v>24</v>
      </c>
      <c r="AD190" s="83">
        <f>AD191</f>
        <v>5602.6</v>
      </c>
      <c r="AE190" s="83">
        <f>AE191</f>
        <v>5602.6</v>
      </c>
      <c r="AF190" s="83">
        <v>1</v>
      </c>
      <c r="AG190" s="118"/>
    </row>
    <row r="191" spans="1:33" ht="35.25" customHeight="1">
      <c r="A191" s="187">
        <v>7</v>
      </c>
      <c r="B191" s="187">
        <v>0</v>
      </c>
      <c r="C191" s="187">
        <v>5</v>
      </c>
      <c r="D191" s="187">
        <v>0</v>
      </c>
      <c r="E191" s="187">
        <v>5</v>
      </c>
      <c r="F191" s="187">
        <v>0</v>
      </c>
      <c r="G191" s="187">
        <v>3</v>
      </c>
      <c r="H191" s="187">
        <v>8</v>
      </c>
      <c r="I191" s="187">
        <v>8</v>
      </c>
      <c r="J191" s="187">
        <v>6</v>
      </c>
      <c r="K191" s="187" t="s">
        <v>161</v>
      </c>
      <c r="L191" s="187">
        <v>2</v>
      </c>
      <c r="M191" s="187">
        <v>5</v>
      </c>
      <c r="N191" s="187">
        <v>5</v>
      </c>
      <c r="O191" s="187">
        <v>5</v>
      </c>
      <c r="P191" s="187">
        <v>5</v>
      </c>
      <c r="Q191" s="187">
        <v>0</v>
      </c>
      <c r="R191" s="188">
        <v>8</v>
      </c>
      <c r="S191" s="188">
        <v>8</v>
      </c>
      <c r="T191" s="187">
        <v>6</v>
      </c>
      <c r="U191" s="187">
        <v>0</v>
      </c>
      <c r="V191" s="187">
        <v>2</v>
      </c>
      <c r="W191" s="187">
        <v>0</v>
      </c>
      <c r="X191" s="187">
        <v>0</v>
      </c>
      <c r="Y191" s="187">
        <v>1</v>
      </c>
      <c r="Z191" s="187">
        <v>0</v>
      </c>
      <c r="AA191" s="187">
        <v>0</v>
      </c>
      <c r="AB191" s="204" t="s">
        <v>163</v>
      </c>
      <c r="AC191" s="216" t="s">
        <v>33</v>
      </c>
      <c r="AD191" s="170">
        <f>+AD192</f>
        <v>5602.6</v>
      </c>
      <c r="AE191" s="170">
        <f>+AE192</f>
        <v>5602.6</v>
      </c>
      <c r="AF191" s="170">
        <v>1</v>
      </c>
      <c r="AG191" s="118"/>
    </row>
    <row r="192" spans="1:33" ht="25.5">
      <c r="A192" s="200"/>
      <c r="B192" s="200"/>
      <c r="C192" s="200"/>
      <c r="D192" s="200"/>
      <c r="E192" s="200"/>
      <c r="F192" s="200"/>
      <c r="G192" s="200"/>
      <c r="H192" s="74"/>
      <c r="I192" s="74"/>
      <c r="J192" s="74"/>
      <c r="K192" s="200"/>
      <c r="L192" s="200"/>
      <c r="M192" s="200"/>
      <c r="N192" s="200"/>
      <c r="O192" s="200"/>
      <c r="P192" s="200"/>
      <c r="Q192" s="200"/>
      <c r="R192" s="199"/>
      <c r="S192" s="199"/>
      <c r="T192" s="200"/>
      <c r="U192" s="200"/>
      <c r="V192" s="200"/>
      <c r="W192" s="200"/>
      <c r="X192" s="200"/>
      <c r="Y192" s="200"/>
      <c r="Z192" s="200"/>
      <c r="AA192" s="200"/>
      <c r="AB192" s="214" t="s">
        <v>171</v>
      </c>
      <c r="AC192" s="191" t="s">
        <v>33</v>
      </c>
      <c r="AD192" s="128">
        <v>5602.6</v>
      </c>
      <c r="AE192" s="128">
        <v>5602.6</v>
      </c>
      <c r="AF192" s="128">
        <v>1</v>
      </c>
      <c r="AG192" s="118"/>
    </row>
    <row r="193" spans="1:33" ht="26.25">
      <c r="A193" s="200"/>
      <c r="B193" s="200"/>
      <c r="C193" s="200"/>
      <c r="D193" s="200"/>
      <c r="E193" s="200"/>
      <c r="F193" s="200"/>
      <c r="G193" s="200"/>
      <c r="H193" s="74"/>
      <c r="I193" s="74"/>
      <c r="J193" s="74"/>
      <c r="K193" s="200"/>
      <c r="L193" s="200"/>
      <c r="M193" s="200"/>
      <c r="N193" s="200"/>
      <c r="O193" s="200"/>
      <c r="P193" s="200"/>
      <c r="Q193" s="200"/>
      <c r="R193" s="199">
        <v>8</v>
      </c>
      <c r="S193" s="199">
        <v>8</v>
      </c>
      <c r="T193" s="200">
        <v>6</v>
      </c>
      <c r="U193" s="200">
        <v>0</v>
      </c>
      <c r="V193" s="200">
        <v>3</v>
      </c>
      <c r="W193" s="200">
        <v>0</v>
      </c>
      <c r="X193" s="200">
        <v>0</v>
      </c>
      <c r="Y193" s="200">
        <v>0</v>
      </c>
      <c r="Z193" s="200">
        <v>0</v>
      </c>
      <c r="AA193" s="200">
        <v>0</v>
      </c>
      <c r="AB193" s="198" t="s">
        <v>219</v>
      </c>
      <c r="AC193" s="82" t="s">
        <v>24</v>
      </c>
      <c r="AD193" s="83">
        <f>AD194</f>
        <v>1000</v>
      </c>
      <c r="AE193" s="83">
        <f>AE194</f>
        <v>1000</v>
      </c>
      <c r="AF193" s="83">
        <v>1</v>
      </c>
      <c r="AG193" s="170"/>
    </row>
    <row r="194" spans="1:33" ht="39">
      <c r="A194" s="187">
        <v>7</v>
      </c>
      <c r="B194" s="187">
        <v>0</v>
      </c>
      <c r="C194" s="187">
        <v>1</v>
      </c>
      <c r="D194" s="187">
        <v>0</v>
      </c>
      <c r="E194" s="187">
        <v>5</v>
      </c>
      <c r="F194" s="187">
        <v>0</v>
      </c>
      <c r="G194" s="187">
        <v>3</v>
      </c>
      <c r="H194" s="187">
        <v>8</v>
      </c>
      <c r="I194" s="187">
        <v>8</v>
      </c>
      <c r="J194" s="187">
        <v>6</v>
      </c>
      <c r="K194" s="187">
        <v>0</v>
      </c>
      <c r="L194" s="187">
        <v>3</v>
      </c>
      <c r="M194" s="187">
        <v>1</v>
      </c>
      <c r="N194" s="187">
        <v>1</v>
      </c>
      <c r="O194" s="187">
        <v>1</v>
      </c>
      <c r="P194" s="187">
        <v>8</v>
      </c>
      <c r="Q194" s="187">
        <v>0</v>
      </c>
      <c r="R194" s="188">
        <v>8</v>
      </c>
      <c r="S194" s="188">
        <v>8</v>
      </c>
      <c r="T194" s="187">
        <v>6</v>
      </c>
      <c r="U194" s="187">
        <v>0</v>
      </c>
      <c r="V194" s="187">
        <v>3</v>
      </c>
      <c r="W194" s="187">
        <v>0</v>
      </c>
      <c r="X194" s="187">
        <v>0</v>
      </c>
      <c r="Y194" s="187">
        <v>1</v>
      </c>
      <c r="Z194" s="187">
        <v>0</v>
      </c>
      <c r="AA194" s="187">
        <v>0</v>
      </c>
      <c r="AB194" s="204" t="s">
        <v>165</v>
      </c>
      <c r="AC194" s="216" t="s">
        <v>33</v>
      </c>
      <c r="AD194" s="170">
        <v>1000</v>
      </c>
      <c r="AE194" s="170">
        <v>1000</v>
      </c>
      <c r="AF194" s="170">
        <v>1</v>
      </c>
      <c r="AG194" s="170"/>
    </row>
    <row r="195" spans="1:33" ht="25.5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8">
        <v>8</v>
      </c>
      <c r="S195" s="188">
        <v>8</v>
      </c>
      <c r="T195" s="187">
        <v>6</v>
      </c>
      <c r="U195" s="187">
        <v>0</v>
      </c>
      <c r="V195" s="187">
        <v>3</v>
      </c>
      <c r="W195" s="187">
        <v>0</v>
      </c>
      <c r="X195" s="187">
        <v>0</v>
      </c>
      <c r="Y195" s="187">
        <v>1</v>
      </c>
      <c r="Z195" s="187">
        <v>0</v>
      </c>
      <c r="AA195" s="187">
        <v>1</v>
      </c>
      <c r="AB195" s="288" t="s">
        <v>220</v>
      </c>
      <c r="AC195" s="80" t="s">
        <v>116</v>
      </c>
      <c r="AD195" s="170">
        <v>120</v>
      </c>
      <c r="AE195" s="170">
        <v>120</v>
      </c>
      <c r="AF195" s="170">
        <v>1</v>
      </c>
      <c r="AG195" s="170"/>
    </row>
    <row r="198" spans="28:51" ht="15">
      <c r="AB198" s="328" t="s">
        <v>230</v>
      </c>
      <c r="AC198" s="329"/>
      <c r="AD198" s="329"/>
      <c r="AE198" s="329"/>
      <c r="AF198" s="329"/>
      <c r="AG198" s="329"/>
      <c r="AH198" s="329"/>
      <c r="AI198" s="329"/>
      <c r="AJ198" s="329"/>
      <c r="AK198" s="329"/>
      <c r="AL198" s="329"/>
      <c r="AM198" s="329"/>
      <c r="AN198" s="329"/>
      <c r="AO198" s="329"/>
      <c r="AP198" s="329"/>
      <c r="AQ198" s="329"/>
      <c r="AR198" s="329"/>
      <c r="AS198" s="329"/>
      <c r="AT198" s="329"/>
      <c r="AU198" s="329"/>
      <c r="AV198" s="329"/>
      <c r="AW198" s="329"/>
      <c r="AX198" s="329"/>
      <c r="AY198" s="329"/>
    </row>
    <row r="199" spans="28:51" ht="15">
      <c r="AB199" s="330" t="s">
        <v>231</v>
      </c>
      <c r="AC199" s="330"/>
      <c r="AD199" s="330"/>
      <c r="AE199" s="330"/>
      <c r="AF199" s="330"/>
      <c r="AG199" s="330"/>
      <c r="AH199" s="330"/>
      <c r="AI199" s="330"/>
      <c r="AJ199" s="330"/>
      <c r="AK199" s="330"/>
      <c r="AL199" s="330"/>
      <c r="AM199" s="330"/>
      <c r="AN199" s="330"/>
      <c r="AO199" s="330"/>
      <c r="AP199" s="330"/>
      <c r="AQ199" s="330"/>
      <c r="AR199" s="330"/>
      <c r="AS199" s="330"/>
      <c r="AT199" s="330"/>
      <c r="AU199" s="330"/>
      <c r="AV199" s="330"/>
      <c r="AW199" s="330"/>
      <c r="AX199" s="331"/>
      <c r="AY199" s="329"/>
    </row>
    <row r="200" spans="28:51" ht="15">
      <c r="AB200" s="330" t="s">
        <v>232</v>
      </c>
      <c r="AC200" s="330"/>
      <c r="AD200" s="330"/>
      <c r="AE200" s="330"/>
      <c r="AF200" s="330"/>
      <c r="AG200" s="330"/>
      <c r="AH200" s="330"/>
      <c r="AI200" s="330"/>
      <c r="AJ200" s="330"/>
      <c r="AK200" s="330"/>
      <c r="AL200" s="330"/>
      <c r="AM200" s="330"/>
      <c r="AN200" s="330"/>
      <c r="AO200" s="330"/>
      <c r="AP200" s="330"/>
      <c r="AQ200" s="330"/>
      <c r="AR200" s="330"/>
      <c r="AS200" s="330"/>
      <c r="AT200" s="330"/>
      <c r="AU200" s="330"/>
      <c r="AV200" s="330"/>
      <c r="AW200" s="330"/>
      <c r="AX200" s="291"/>
      <c r="AY200" s="292"/>
    </row>
    <row r="201" spans="28:51" ht="15">
      <c r="AB201" s="330" t="s">
        <v>233</v>
      </c>
      <c r="AC201" s="330"/>
      <c r="AD201" s="330"/>
      <c r="AE201" s="330"/>
      <c r="AF201" s="330"/>
      <c r="AG201" s="330"/>
      <c r="AH201" s="330"/>
      <c r="AI201" s="330"/>
      <c r="AJ201" s="330"/>
      <c r="AK201" s="330"/>
      <c r="AL201" s="330"/>
      <c r="AM201" s="330"/>
      <c r="AN201" s="330"/>
      <c r="AO201" s="330"/>
      <c r="AP201" s="330"/>
      <c r="AQ201" s="330"/>
      <c r="AR201" s="330"/>
      <c r="AS201" s="330"/>
      <c r="AT201" s="330"/>
      <c r="AU201" s="330"/>
      <c r="AV201" s="330"/>
      <c r="AW201" s="330"/>
      <c r="AX201" s="293"/>
      <c r="AY201" s="292"/>
    </row>
    <row r="202" ht="60.75" customHeight="1"/>
    <row r="203" spans="1:28" ht="15" customHeight="1">
      <c r="A203" s="322" t="s">
        <v>234</v>
      </c>
      <c r="B203" s="322"/>
      <c r="C203" s="322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  <c r="Z203" s="322"/>
      <c r="AA203" s="322"/>
      <c r="AB203" s="322"/>
    </row>
    <row r="204" spans="1:28" ht="15" customHeight="1">
      <c r="A204" s="290"/>
      <c r="B204" s="290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</row>
  </sheetData>
  <sheetProtection/>
  <mergeCells count="35">
    <mergeCell ref="AD16:AG17"/>
    <mergeCell ref="AB198:AY198"/>
    <mergeCell ref="AB199:AW199"/>
    <mergeCell ref="AX199:AY199"/>
    <mergeCell ref="A16:Q16"/>
    <mergeCell ref="D17:E18"/>
    <mergeCell ref="F17:G18"/>
    <mergeCell ref="R17:S18"/>
    <mergeCell ref="A203:AB203"/>
    <mergeCell ref="R164:AA164"/>
    <mergeCell ref="U17:U18"/>
    <mergeCell ref="V17:V18"/>
    <mergeCell ref="T17:T18"/>
    <mergeCell ref="AB200:AW200"/>
    <mergeCell ref="AB201:AW201"/>
    <mergeCell ref="A4:AG4"/>
    <mergeCell ref="A5:AG5"/>
    <mergeCell ref="A6:AG6"/>
    <mergeCell ref="R16:AA16"/>
    <mergeCell ref="AB16:AB18"/>
    <mergeCell ref="AC16:AC18"/>
    <mergeCell ref="W17:Y18"/>
    <mergeCell ref="Z17:AA18"/>
    <mergeCell ref="A17:C18"/>
    <mergeCell ref="C7:AG7"/>
    <mergeCell ref="C1:O1"/>
    <mergeCell ref="C3:AG3"/>
    <mergeCell ref="A9:AG9"/>
    <mergeCell ref="H17:Q18"/>
    <mergeCell ref="AE1:AG1"/>
    <mergeCell ref="A10:AG10"/>
    <mergeCell ref="A11:AG11"/>
    <mergeCell ref="A12:AG12"/>
    <mergeCell ref="A13:AG13"/>
    <mergeCell ref="A8:AG8"/>
  </mergeCells>
  <printOptions/>
  <pageMargins left="0.3937007874015748" right="0.31496062992125984" top="0.4724409448818898" bottom="0.15748031496062992" header="0.31496062992125984" footer="0.15748031496062992"/>
  <pageSetup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2024-03-14T12:03:45Z</cp:lastPrinted>
  <dcterms:created xsi:type="dcterms:W3CDTF">2011-12-09T07:36:49Z</dcterms:created>
  <dcterms:modified xsi:type="dcterms:W3CDTF">2024-03-26T06:22:42Z</dcterms:modified>
  <cp:category/>
  <cp:version/>
  <cp:contentType/>
  <cp:contentStatus/>
</cp:coreProperties>
</file>