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2" windowWidth="9996" windowHeight="9996" activeTab="0"/>
  </bookViews>
  <sheets>
    <sheet name="2021-2023" sheetId="1" r:id="rId1"/>
  </sheets>
  <definedNames/>
  <calcPr fullCalcOnLoad="1"/>
</workbook>
</file>

<file path=xl/sharedStrings.xml><?xml version="1.0" encoding="utf-8"?>
<sst xmlns="http://schemas.openxmlformats.org/spreadsheetml/2006/main" count="384" uniqueCount="260">
  <si>
    <t>Наименование дохода</t>
  </si>
  <si>
    <t>НАЛОГОВЫЕ И НЕНАЛОГОВЫЕ ДОХОДЫ</t>
  </si>
  <si>
    <t>000</t>
  </si>
  <si>
    <t xml:space="preserve"> НАЛОГИ НА ПРИБЫЛЬ, ДОХОДЫ</t>
  </si>
  <si>
    <t>Налог на доходы физических лиц</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</si>
  <si>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</si>
  <si>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</si>
  <si>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 xml:space="preserve"> НАЛОГИ НА СОВОКУПНЫЙ ДОХОД</t>
  </si>
  <si>
    <t>Единый сельскохозяйственный налог</t>
  </si>
  <si>
    <t xml:space="preserve"> 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</si>
  <si>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</si>
  <si>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</si>
  <si>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</si>
  <si>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</si>
  <si>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</si>
  <si>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</si>
  <si>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</si>
  <si>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</si>
  <si>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</si>
  <si>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</si>
  <si>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</si>
  <si>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</si>
  <si>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</si>
  <si>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бюджетам муниципальеных районов на реализацию государственных полномочий по созданию и организации деятельности комиссий по делам несовершеннолетних и защите их прав</t>
  </si>
  <si>
    <t>Субвенции местным бюджетам на осуществление отдельных государственных полномочий Тверской области в сфере осуществления дорожной деятельности</t>
  </si>
  <si>
    <t>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</si>
  <si>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ПРОЧИЕ БЕЗВОЗМЕЗДНЫЕ ПОСТУПЛЕНИЯ</t>
  </si>
  <si>
    <t>по группам, подгруппам, статьям, подстатьям и элементам доходов классификации доходов</t>
  </si>
  <si>
    <t>ВСЕГО ДОХОДОВ:</t>
  </si>
  <si>
    <t>Субвенции местным бюджетам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</si>
  <si>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</si>
  <si>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</si>
  <si>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</si>
  <si>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</si>
  <si>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Плата за выбросы загрязняющих веществ в атмосферный воздух стационарными объектами</t>
  </si>
  <si>
    <t>Доходы от оказания платных услуг (работ)</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</si>
  <si>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</si>
  <si>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Прогнозируемые доходы местного бюджета</t>
  </si>
  <si>
    <t xml:space="preserve">Код бюджетной классификации Российской Федерации </t>
  </si>
  <si>
    <t>2</t>
  </si>
  <si>
    <t>1 00 00000 00 0000 000</t>
  </si>
  <si>
    <t>1 01 00000 00 0000 000</t>
  </si>
  <si>
    <t>1 01 02000 01 0000 110</t>
  </si>
  <si>
    <t>1 01 02010 01 0000 110</t>
  </si>
  <si>
    <t>1 01 02020 01 0000 110</t>
  </si>
  <si>
    <t>1 01 02030 01 0000 110</t>
  </si>
  <si>
    <t>1 01 02040 01 0000 110</t>
  </si>
  <si>
    <t>1 03 02000 01 0000 110</t>
  </si>
  <si>
    <t>2 02 00000 00 0000 000</t>
  </si>
  <si>
    <t>2 00 00000 00 0000 000</t>
  </si>
  <si>
    <t>1 05 00000 00 0000 000</t>
  </si>
  <si>
    <t>1 05 03000 00 0000 110</t>
  </si>
  <si>
    <t>1 05 03010 01 0000 110</t>
  </si>
  <si>
    <t>1 05 04000 02 0000 110</t>
  </si>
  <si>
    <t>1 08 00000 00 0000 000</t>
  </si>
  <si>
    <t>1 08 03000 01 0000 110</t>
  </si>
  <si>
    <t>1 08 03010 01 0000 110</t>
  </si>
  <si>
    <t>1 11 00000 00 0000 000</t>
  </si>
  <si>
    <t>1 11 05000 00 0000 120</t>
  </si>
  <si>
    <t>1 12 00000 00 0000 000</t>
  </si>
  <si>
    <t>1 12 01000 01 0000 120</t>
  </si>
  <si>
    <t>1 12 01010 01 0000 120</t>
  </si>
  <si>
    <t>1 12 01030 01 0000 120</t>
  </si>
  <si>
    <t>1 12 01040 01 0000 120</t>
  </si>
  <si>
    <t>1 13 00000 00 0000 000</t>
  </si>
  <si>
    <t>1 13 01000 00 0000 130</t>
  </si>
  <si>
    <t>1 14 00000 00 0000 000</t>
  </si>
  <si>
    <t>1 14 02000 00 0000 410</t>
  </si>
  <si>
    <t>1 14 02053 05 0000 410</t>
  </si>
  <si>
    <t>1 14 06000 00 0000 430</t>
  </si>
  <si>
    <t>1 16 00000 00 0000 000</t>
  </si>
  <si>
    <t>1 03 00000 00 0000 000</t>
  </si>
  <si>
    <t>Плата за сбросы загрязняющих веществ в водные объекты</t>
  </si>
  <si>
    <t>4</t>
  </si>
  <si>
    <t>5</t>
  </si>
  <si>
    <t>Сумма, тыс.руб.</t>
  </si>
  <si>
    <t>Дотации бюджетам бюджетной системы Российской Федерации</t>
  </si>
  <si>
    <t>Субвенции бюджетам бюджетной системы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</si>
  <si>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</si>
  <si>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</si>
  <si>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</si>
  <si>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</si>
  <si>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</si>
  <si>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Субсидии бюджетам бюджетной системы Российской Федерации (межбюджетные трансферты)</t>
  </si>
  <si>
    <t>Прочие субсидии</t>
  </si>
  <si>
    <t>Субсидии бюджетам на организацию отдыха детей в каникулярное время</t>
  </si>
  <si>
    <t>Субсидии бюджетам на повышение заработной платы педагогическим работникам муниципальных организаций дополнительного образования</t>
  </si>
  <si>
    <t>Субсидии бюджетам на повышение заработной платы работникам муниципальных учреждений культуры Тверской области</t>
  </si>
  <si>
    <t>Субвенции бюджетам на осуществление государственных полномочий по обеспечению благоустроенными жилыми помещениями специализированного жилищного фонда детей- сирот, детей, оставшихся без попечения родителей, лиц из их числа по договорам найма специализированных жилых помещений за счет средств областного бюджета Тверской области</t>
  </si>
  <si>
    <t>Субсидии бюджетам на капитальный ремонт и ремонт улично-дорожной сети</t>
  </si>
  <si>
    <t>Субсидии бюджетам на поддержку редакций районных и городских газет</t>
  </si>
  <si>
    <t>Субсидии бюджетам на организацию транспортного обслуживания населения на муниципальных маршрутах регулярных перевозок по регулируемым тарифам</t>
  </si>
  <si>
    <t>Субвенции бюджетам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сбору (в том числе раздельному сбору), транспортированию, обработке, утилизации, обезвреживанию, захоронению твердых коммунальных отходов</t>
  </si>
  <si>
    <t>2021 год</t>
  </si>
  <si>
    <t>2 02 10000 00 0000 150</t>
  </si>
  <si>
    <t>2 02 20000 00 0000 150</t>
  </si>
  <si>
    <t>2 02 30000 00 0000 150</t>
  </si>
  <si>
    <t>2 02 39999 05 2192 150</t>
  </si>
  <si>
    <t>2 07 00000 00 0000 000</t>
  </si>
  <si>
    <t xml:space="preserve">Плата за размещение отходов производства и потребления
</t>
  </si>
  <si>
    <t>2 02 39999 05 2151 150</t>
  </si>
  <si>
    <t>2022 год</t>
  </si>
  <si>
    <t>1 16 01053 01 0000 140</t>
  </si>
  <si>
    <t>1 16 01063 01 0000 140</t>
  </si>
  <si>
    <t xml:space="preserve">1 16 01073 01 0000 140
</t>
  </si>
  <si>
    <t xml:space="preserve">1 16 01083 01 0000 140
</t>
  </si>
  <si>
    <t>1 16 01153 01 0000 140</t>
  </si>
  <si>
    <t>1 16 01173 01 0000 140</t>
  </si>
  <si>
    <t>1 16 01193 01 0000 140</t>
  </si>
  <si>
    <t>1 16 01203 01 0000 140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</si>
  <si>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</si>
  <si>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</si>
  <si>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</si>
  <si>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</si>
  <si>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</si>
  <si>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</si>
  <si>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</si>
  <si>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</si>
  <si>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</si>
  <si>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Субсидии бюджетам на организацию участия детей и подростков в социально значимых региональных проектах</t>
  </si>
  <si>
    <t>Субсидии бюджетам на ремонт дворовых территорий многоквартирных домов, проездов к дворовым территориям многоквартирных домов населенных пунктов</t>
  </si>
  <si>
    <t>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t>
  </si>
  <si>
    <t>1 03 02231 01 0000 110</t>
  </si>
  <si>
    <t>1 03 02241 01 0000 110</t>
  </si>
  <si>
    <t>1 03 02251 01 0000 110</t>
  </si>
  <si>
    <t>1 03 02261 01 0000 110</t>
  </si>
  <si>
    <t>бюджетов Российской Федерации на 2021 год и  на плановый период 2022 и 2023 годов</t>
  </si>
  <si>
    <t>2023 год</t>
  </si>
  <si>
    <t>НАЛОГИ НА ИМУЩЕСТВО</t>
  </si>
  <si>
    <t>106 00000 00 0000 000</t>
  </si>
  <si>
    <t>Налог на имущество физических лиц</t>
  </si>
  <si>
    <t>106 06000 00 0000 110</t>
  </si>
  <si>
    <t>106 01000 00  0000 110</t>
  </si>
  <si>
    <t>Земельный налог</t>
  </si>
  <si>
    <t xml:space="preserve"> Налог, взимаемый в связи с применением патентной системы налогообложения, зачисляемый в бюджеты муниципальных округов</t>
  </si>
  <si>
    <t>1 05 04060 02 0000 110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</si>
  <si>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</si>
  <si>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1 06 01020 14 0000 110</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</si>
  <si>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</si>
  <si>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муниципальных округов</t>
  </si>
  <si>
    <t>1 06 06032 14 0000 110</t>
  </si>
  <si>
    <t>1 06 06042 14 0000 110</t>
  </si>
  <si>
    <t>1 13 01994 14 0000 130</t>
  </si>
  <si>
    <t>Прочие доходы от оказания платных услуг (работ) получателями средств бюджетов муниципальных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</si>
  <si>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</si>
  <si>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1 11 05012 14 0000 120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</si>
  <si>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</si>
  <si>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1 11 05024 14 0000 120</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</si>
  <si>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</si>
  <si>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1 11 05034 14 0000 120</t>
  </si>
  <si>
    <t>1 11 05074 14 0000 120</t>
  </si>
  <si>
    <t>Доходы от сдачи в аренду имущества, составляющего казну муниципальных округов (за исключением земельных участков)</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</si>
  <si>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</si>
  <si>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1 11 09044 14 0000 120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</si>
  <si>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</si>
  <si>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1 14 06012 14 0000 430</t>
  </si>
  <si>
    <t>1 14 06312 14 0000 430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</si>
  <si>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</si>
  <si>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</si>
  <si>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1 14 13040 14 0000 410</t>
  </si>
  <si>
    <t>116 01133 01 0000 140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</si>
  <si>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</si>
  <si>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1 16 07090 14 0000 140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</si>
  <si>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</si>
  <si>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116 02020 02 0000 140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</si>
  <si>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</si>
  <si>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1 16 01143 01 0000 140</t>
  </si>
  <si>
    <t>101 02080 01 0000 110</t>
  </si>
  <si>
    <t>Налог на доходы физических лиц части суммы налога, превышающей 650 000 рублей, относящейся к части налоговой базы, превышающей 5 000 000 рублей</t>
  </si>
  <si>
    <t>2 02 15002 14 0000 150</t>
  </si>
  <si>
    <t>2 02 15001 14 0000 150</t>
  </si>
  <si>
    <t>Дотации бюджетам муниципальных округов на выравнивание бюджетной обеспеченности из бюджета субъекта Российской Федерации</t>
  </si>
  <si>
    <t>2 02 29999 14 2049 150</t>
  </si>
  <si>
    <t>2 02 29999 14 2093 150</t>
  </si>
  <si>
    <t>202 25304 14 0000 150</t>
  </si>
  <si>
    <t>2 02 29999 14 2207 150</t>
  </si>
  <si>
    <t>2 02 29999 14 2071 150</t>
  </si>
  <si>
    <t>2 02 29999 14 2203 150</t>
  </si>
  <si>
    <t>2 02 29999 14 2064 150</t>
  </si>
  <si>
    <t>2 02 20216 14 2224 150</t>
  </si>
  <si>
    <t>2 02 20216 14 2125 150</t>
  </si>
  <si>
    <t>2 02 20216 14 2227 150</t>
  </si>
  <si>
    <t>2 02 39999 14 2070 150</t>
  </si>
  <si>
    <t>2 02 29999 14 2208 150</t>
  </si>
  <si>
    <t>2 02 39999 14 2015 150</t>
  </si>
  <si>
    <t>2 02 30029 14 0000 150</t>
  </si>
  <si>
    <t>2 02 39999 14 2174 150</t>
  </si>
  <si>
    <t>2 02 39999 14 2114 150</t>
  </si>
  <si>
    <t>2 02 35930 14 0000 150</t>
  </si>
  <si>
    <t>2 02 35082 14 0000 150</t>
  </si>
  <si>
    <t>Субвенции бюджетам муниципальных округов на осуществление первичного воинского учета на территориях, где отсутствуют военные комиссариаты</t>
  </si>
  <si>
    <t>2 02 35118 14 0000 150</t>
  </si>
  <si>
    <t>2 02 35120 14 0000 150</t>
  </si>
  <si>
    <t>2 02 35303 14 0000 150</t>
  </si>
  <si>
    <t>202 35469 14 0000 150</t>
  </si>
  <si>
    <t>2 02 25497 14 0000 150</t>
  </si>
  <si>
    <t>2 02 39999 14 2217 150</t>
  </si>
  <si>
    <t>2 07 04020 14 0000 150</t>
  </si>
  <si>
    <t>2 07 04000 14 0000 150</t>
  </si>
  <si>
    <t xml:space="preserve">Поступления от денежных пожертвований, предоставляемых физическими лицами получателям средств бюджетов муниципальных округов
</t>
  </si>
  <si>
    <t>Прочие безвозмездные поступления в бюджеты муниципальных округов</t>
  </si>
  <si>
    <t>2 02 29999 14 0000 150</t>
  </si>
  <si>
    <t>2 02 39999 14 0000 150</t>
  </si>
  <si>
    <t>Прочие субвенции бюджетам муниципальных округов</t>
  </si>
  <si>
    <t>2 02 39999 14 2016 150</t>
  </si>
  <si>
    <t>2 02 39999 14 2153 150</t>
  </si>
  <si>
    <t>2 02 20216 14 0000 150</t>
  </si>
  <si>
    <t>Субсидии бюджетам муниципальных округов на реализацию мероприятий по обеспечению жильем молодых семей</t>
  </si>
  <si>
    <t xml:space="preserve">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</si>
  <si>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Дотации бюджетам муниципальных округов на поддержку мер по обеспечению сбалансированности бюджетов</t>
  </si>
  <si>
    <t>ИНИЦИАТИВНЫЕ ПЛАТЕЖИ</t>
  </si>
  <si>
    <t>Инициативные платежи, зачисляемые в бюджеты муниципальных округов, поступающие от населения и негосударственных организаций</t>
  </si>
  <si>
    <t>117 15000 00 0000 150</t>
  </si>
  <si>
    <t>105 01000 00 0000 110</t>
  </si>
  <si>
    <t>Налог, взимаемый в связи с применением упрощенной  системы налогообложения</t>
  </si>
  <si>
    <t>105 01010 01 0000 110</t>
  </si>
  <si>
    <t>000 105 01020 01 0000 110</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</si>
  <si>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</si>
  <si>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</si>
  <si>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2 07 04050 14 0000 150</t>
  </si>
  <si>
    <t>Прочие безвозмездные поступления в бюджеты муниципальных округов, поступившие от населения</t>
  </si>
  <si>
    <t>202 25555 14 0000 150</t>
  </si>
  <si>
    <t>Субвенции бюджетам муниципальных районов на проведение Всероссийской переписи населения 2021 года</t>
  </si>
  <si>
    <t>1 05 02010 02 10000 110</t>
  </si>
  <si>
    <t>Единый налог на вмененный доход для отдельных видов деятельности</t>
  </si>
  <si>
    <t>1 05 02000 00 0000 110</t>
  </si>
  <si>
    <t>Субсидии бюджетам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</si>
  <si>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Субсидия на поддержку муниципальных программ  формирования современной городской среды</t>
  </si>
  <si>
    <t>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t>
  </si>
  <si>
    <t>Субвенции бюджетам муниципальных округов на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</si>
  <si>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 xml:space="preserve">Субвенции бюджетам муниципальных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</si>
  <si>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Субсидии бюджетам на укрепление материально-технической базы муниципальных дошкольных образовательных организаций</t>
  </si>
  <si>
    <t>2 02 29999 14 2222 150</t>
  </si>
  <si>
    <t>Субсидии местным бюджетам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месту обучения и обратно</t>
  </si>
  <si>
    <t xml:space="preserve">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организациях(за исключением государственных образовательных организаций),реализующих образовательную программу дошкольного образования
</t>
  </si>
  <si>
    <t>Субвенции бюджетам муниципальных образований на осуществление отдельных государственных полномочий по компенсации расходов на оплату жилых помещений, отопления и освещения отдельным категориям педагогических работников, проживающим и работающим в сельских населенных пунктах, рабочих поселках (поселках городского типа)</t>
  </si>
  <si>
    <t>Субвенции бюджетам муниципальных образований на 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</si>
  <si>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бюджетам муниципальных образований Тверской области на осуществление государственных полномочий по государственной регистрации актов гражданского состояния</t>
  </si>
  <si>
    <t>202 29999 14 2075 150</t>
  </si>
  <si>
    <t>Субсидии бюджетам на приобретение и установку плоскостных спортивных сооружений и оборудования на плоскостные спортивные сооружения на территории Тверской области</t>
  </si>
  <si>
    <t>202 49999 14 2164 150</t>
  </si>
  <si>
    <t>202 49999 14 0000 150</t>
  </si>
  <si>
    <t>Прочие межбюджетные трансферты, передаваемые бюджетам муниципальных округов</t>
  </si>
  <si>
    <t>Прочий межбюджетный трансферт, передаваемый бюджетам муниципальных округов по обращениям, поступающим к депутатам Законодательного Собрания Тверской области в рамках программы по поддержке местных инициатив</t>
  </si>
  <si>
    <t>202 29999 14 2206 150</t>
  </si>
  <si>
    <t>Субсидии бюджетам на проведение капитального ремонта объектов теплоэнергетических комплексов муниципальных образований Тверской области</t>
  </si>
  <si>
    <t>Прочие субсидии бюджетам муниципальных округов, в рамках программы по поддержке местных инициатив</t>
  </si>
  <si>
    <t>202 25519 14 0000 150</t>
  </si>
  <si>
    <t>Субсидии бюджетам на государственную поддержку отрасли культуры ( в части оказания государственной поддержки лучшим работникам сельских учреждений культуры)</t>
  </si>
  <si>
    <t>202 25467 14 0000 150</t>
  </si>
  <si>
    <t xml:space="preserve">Субсидии бюджетам муниципальных округов на обеспечение развития и укрепления материально-технической базы домов культуры в населенных пунктах с числом жителей до 50 тысяч человек </t>
  </si>
  <si>
    <t>Прочие межбюджетные трансферты, передаваемые бюджетам на реализацию мероприятий по обращениям, поступающим к депутатам Законодательного Собрания Тверской области</t>
  </si>
  <si>
    <t>117 15020 14 9001 150</t>
  </si>
  <si>
    <t>202 29999 14 9001 150</t>
  </si>
  <si>
    <t>202 49999 14 9001 150</t>
  </si>
  <si>
    <t xml:space="preserve">Субвенция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</si>
  <si>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</si>
  <si>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116 1105001 0000 140</t>
  </si>
  <si>
    <t>202 25255 14 0000 150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</si>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</sst>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FC19]d\ mmmm\ yyyy\ &quot;г.&quot;"/>
    <numFmt numFmtId="180" formatCode="#,##0_р_."/>
    <numFmt numFmtId="181" formatCode="0.0"/>
    <numFmt numFmtId="182" formatCode="000000"/>
  </numFmts>
  <fonts count="30">
    <font>
      <sz val="10"/>
      <name val="Arial Cyr"/>
      <family val="0"/>
    </font>
    <font>
      <sz val="11"/>
      <color indexed="8"/>
      <name val="Calibri"/>
      <family val="2"/>
    </font>
    <font>
      <b/>
      <sz val="14"/>
      <name val="Times New Roman"/>
      <family val="1"/>
    </font>
    <font>
      <b/>
      <i/>
      <sz val="12"/>
      <name val="Times New Roman"/>
      <family val="1"/>
    </font>
    <font>
      <b/>
      <sz val="12"/>
      <name val="Times New Roman"/>
      <family val="1"/>
    </font>
    <font>
      <sz val="14"/>
      <name val="Times New Roman"/>
      <family val="1"/>
    </font>
    <font>
      <sz val="12"/>
      <name val="Times New Roman"/>
      <family val="1"/>
    </font>
    <font>
      <sz val="14"/>
      <name val="Arial Cyr"/>
      <family val="0"/>
    </font>
    <font>
      <b/>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i/>
      <sz val="20"/>
      <color indexed="8"/>
      <name val="Times New Roman"/>
      <family val="0"/>
    </font>
  </fonts>
  <fills count="27">
    <fill>
      <patternFill/>
    </fill>
    <fill>
      <patternFill patternType="gray125"/>
    </fill>
    <fill>
      <patternFill patternType="solid">
        <fgColor indexed="6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3">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8" borderId="1" applyNumberFormat="0" applyAlignment="0" applyProtection="0"/>
    <xf numFmtId="0" fontId="11" fillId="21" borderId="2" applyNumberFormat="0" applyAlignment="0" applyProtection="0"/>
    <xf numFmtId="0" fontId="12" fillId="21" borderId="1" applyNumberFormat="0" applyAlignment="0" applyProtection="0"/>
    <xf numFmtId="0" fontId="1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2" borderId="7" applyNumberFormat="0" applyAlignment="0" applyProtection="0"/>
    <xf numFmtId="0" fontId="19" fillId="0" borderId="0" applyNumberFormat="0" applyFill="0" applyBorder="0" applyAlignment="0" applyProtection="0"/>
    <xf numFmtId="0" fontId="20" fillId="23" borderId="0" applyNumberFormat="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0" applyNumberFormat="0" applyFill="0" applyBorder="0" applyAlignment="0" applyProtection="0"/>
    <xf numFmtId="0" fontId="1" fillId="24" borderId="8" applyNumberFormat="0" applyFont="0" applyAlignment="0" applyProtection="0"/>
    <xf numFmtId="9" fontId="1"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26" fillId="5" borderId="0" applyNumberFormat="0" applyBorder="0" applyAlignment="0" applyProtection="0"/>
  </cellStyleXfs>
  <cellXfs count="117">
    <xf numFmtId="0" fontId="0" fillId="2" borderId="0" xfId="0" applyFont="1" applyFill="1" applyAlignment="1">
      <alignment/>
    </xf>
    <xf numFmtId="0" fontId="2" fillId="2" borderId="0" xfId="0" applyFont="1" applyFill="1" applyAlignment="1">
      <alignment horizontal="center"/>
    </xf>
    <xf numFmtId="0" fontId="3" fillId="2" borderId="0" xfId="0" applyFont="1" applyFill="1" applyAlignment="1">
      <alignment/>
    </xf>
    <xf numFmtId="0" fontId="5" fillId="2" borderId="0" xfId="0" applyFont="1" applyFill="1" applyAlignment="1">
      <alignment/>
    </xf>
    <xf numFmtId="0" fontId="5" fillId="2" borderId="0" xfId="0" applyFont="1" applyFill="1" applyAlignment="1">
      <alignment horizontal="center"/>
    </xf>
    <xf numFmtId="49" fontId="5" fillId="2" borderId="10" xfId="0" applyNumberFormat="1" applyFont="1" applyFill="1" applyBorder="1" applyAlignment="1">
      <alignment horizontal="center" vertical="top" wrapText="1"/>
    </xf>
    <xf numFmtId="3" fontId="5" fillId="2" borderId="11" xfId="0" applyNumberFormat="1" applyFont="1" applyFill="1" applyBorder="1" applyAlignment="1">
      <alignment horizontal="center" vertical="top" shrinkToFit="1"/>
    </xf>
    <xf numFmtId="49" fontId="2" fillId="2" borderId="12" xfId="0" applyNumberFormat="1" applyFont="1" applyFill="1" applyBorder="1" applyAlignment="1">
      <alignment/>
    </xf>
    <xf numFmtId="49" fontId="2" fillId="2" borderId="10" xfId="0" applyNumberFormat="1" applyFont="1" applyFill="1" applyBorder="1" applyAlignment="1">
      <alignment/>
    </xf>
    <xf numFmtId="49" fontId="2" fillId="2" borderId="12" xfId="0" applyNumberFormat="1" applyFont="1" applyFill="1" applyBorder="1" applyAlignment="1">
      <alignment/>
    </xf>
    <xf numFmtId="49" fontId="5" fillId="2" borderId="12" xfId="0" applyNumberFormat="1" applyFont="1" applyFill="1" applyBorder="1" applyAlignment="1">
      <alignment/>
    </xf>
    <xf numFmtId="49" fontId="5" fillId="2" borderId="10" xfId="0" applyNumberFormat="1" applyFont="1" applyFill="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wrapText="1"/>
    </xf>
    <xf numFmtId="0" fontId="2" fillId="2" borderId="0" xfId="0" applyFont="1" applyFill="1" applyAlignment="1">
      <alignment horizontal="center" wrapText="1"/>
    </xf>
    <xf numFmtId="49" fontId="5" fillId="2" borderId="12" xfId="0" applyNumberFormat="1" applyFont="1" applyFill="1" applyBorder="1" applyAlignment="1">
      <alignment vertical="center"/>
    </xf>
    <xf numFmtId="49" fontId="5" fillId="2" borderId="10" xfId="0" applyNumberFormat="1" applyFont="1" applyFill="1" applyBorder="1" applyAlignment="1">
      <alignment vertical="center"/>
    </xf>
    <xf numFmtId="177" fontId="2" fillId="2" borderId="11" xfId="0" applyNumberFormat="1" applyFont="1" applyFill="1" applyBorder="1" applyAlignment="1">
      <alignment horizontal="right" vertical="top" shrinkToFit="1"/>
    </xf>
    <xf numFmtId="177" fontId="5" fillId="0" borderId="11" xfId="0" applyNumberFormat="1" applyFont="1" applyFill="1" applyBorder="1" applyAlignment="1">
      <alignment horizontal="right" vertical="top" shrinkToFit="1"/>
    </xf>
    <xf numFmtId="177" fontId="5" fillId="0" borderId="10" xfId="0" applyNumberFormat="1" applyFont="1" applyFill="1" applyBorder="1" applyAlignment="1">
      <alignment horizontal="right" vertical="top" wrapText="1"/>
    </xf>
    <xf numFmtId="177" fontId="2" fillId="2" borderId="11" xfId="0" applyNumberFormat="1" applyFont="1" applyFill="1" applyBorder="1" applyAlignment="1">
      <alignment horizontal="right"/>
    </xf>
    <xf numFmtId="0" fontId="6" fillId="25" borderId="0" xfId="0" applyFont="1" applyFill="1" applyAlignment="1">
      <alignment/>
    </xf>
    <xf numFmtId="0" fontId="3" fillId="25" borderId="0" xfId="0" applyFont="1" applyFill="1" applyAlignment="1">
      <alignment/>
    </xf>
    <xf numFmtId="49" fontId="2" fillId="26" borderId="12" xfId="0" applyNumberFormat="1" applyFont="1" applyFill="1" applyBorder="1" applyAlignment="1">
      <alignment/>
    </xf>
    <xf numFmtId="49" fontId="2" fillId="26" borderId="10" xfId="0" applyNumberFormat="1" applyFont="1" applyFill="1" applyBorder="1" applyAlignment="1">
      <alignment/>
    </xf>
    <xf numFmtId="177" fontId="2" fillId="26" borderId="11" xfId="0" applyNumberFormat="1" applyFont="1" applyFill="1" applyBorder="1" applyAlignment="1">
      <alignment horizontal="right" vertical="top" shrinkToFit="1"/>
    </xf>
    <xf numFmtId="49" fontId="5" fillId="26" borderId="12" xfId="0" applyNumberFormat="1" applyFont="1" applyFill="1" applyBorder="1" applyAlignment="1">
      <alignment/>
    </xf>
    <xf numFmtId="49" fontId="5" fillId="26" borderId="10" xfId="0" applyNumberFormat="1" applyFont="1" applyFill="1" applyBorder="1" applyAlignment="1">
      <alignment/>
    </xf>
    <xf numFmtId="177" fontId="5" fillId="26" borderId="11" xfId="0" applyNumberFormat="1" applyFont="1" applyFill="1" applyBorder="1" applyAlignment="1">
      <alignment horizontal="right" vertical="top" shrinkToFit="1"/>
    </xf>
    <xf numFmtId="177" fontId="5" fillId="26" borderId="10" xfId="0" applyNumberFormat="1" applyFont="1" applyFill="1" applyBorder="1" applyAlignment="1">
      <alignment horizontal="right" vertical="top" wrapText="1"/>
    </xf>
    <xf numFmtId="177" fontId="2" fillId="26" borderId="10" xfId="0" applyNumberFormat="1" applyFont="1" applyFill="1" applyBorder="1" applyAlignment="1">
      <alignment horizontal="right" vertical="top" wrapText="1"/>
    </xf>
    <xf numFmtId="0" fontId="27" fillId="26" borderId="0" xfId="0" applyFont="1" applyFill="1" applyAlignment="1">
      <alignment/>
    </xf>
    <xf numFmtId="49" fontId="5" fillId="26" borderId="12" xfId="0" applyNumberFormat="1" applyFont="1" applyFill="1" applyBorder="1" applyAlignment="1">
      <alignment horizontal="left"/>
    </xf>
    <xf numFmtId="49" fontId="5" fillId="26" borderId="10" xfId="0" applyNumberFormat="1" applyFont="1" applyFill="1" applyBorder="1" applyAlignment="1">
      <alignment horizontal="left"/>
    </xf>
    <xf numFmtId="49" fontId="5" fillId="26" borderId="10" xfId="0" applyNumberFormat="1" applyFont="1" applyFill="1" applyBorder="1" applyAlignment="1">
      <alignment wrapText="1"/>
    </xf>
    <xf numFmtId="0" fontId="28" fillId="26" borderId="10" xfId="0" applyFont="1" applyFill="1" applyBorder="1" applyAlignment="1">
      <alignment horizontal="left" wrapText="1"/>
    </xf>
    <xf numFmtId="49" fontId="2" fillId="26" borderId="12" xfId="0" applyNumberFormat="1" applyFont="1" applyFill="1" applyBorder="1" applyAlignment="1">
      <alignment/>
    </xf>
    <xf numFmtId="0" fontId="27" fillId="26" borderId="10" xfId="0" applyFont="1" applyFill="1" applyBorder="1" applyAlignment="1">
      <alignment horizontal="left" wrapText="1"/>
    </xf>
    <xf numFmtId="49" fontId="5" fillId="26" borderId="12" xfId="0" applyNumberFormat="1" applyFont="1" applyFill="1" applyBorder="1" applyAlignment="1">
      <alignment horizontal="center" vertical="center"/>
    </xf>
    <xf numFmtId="0" fontId="27" fillId="26" borderId="10" xfId="0" applyFont="1" applyFill="1" applyBorder="1" applyAlignment="1">
      <alignment horizontal="center" vertical="center" wrapText="1"/>
    </xf>
    <xf numFmtId="49" fontId="2" fillId="26" borderId="12" xfId="0" applyNumberFormat="1" applyFont="1" applyFill="1" applyBorder="1" applyAlignment="1">
      <alignment horizontal="center" vertical="center"/>
    </xf>
    <xf numFmtId="49" fontId="28" fillId="26" borderId="10" xfId="0" applyNumberFormat="1" applyFont="1" applyFill="1" applyBorder="1" applyAlignment="1">
      <alignment horizontal="left" vertical="center" wrapText="1"/>
    </xf>
    <xf numFmtId="49" fontId="5" fillId="26" borderId="12" xfId="0" applyNumberFormat="1" applyFont="1" applyFill="1" applyBorder="1" applyAlignment="1">
      <alignment/>
    </xf>
    <xf numFmtId="0" fontId="27" fillId="26" borderId="10" xfId="0" applyNumberFormat="1" applyFont="1" applyFill="1" applyBorder="1" applyAlignment="1">
      <alignment horizontal="left" wrapText="1"/>
    </xf>
    <xf numFmtId="49" fontId="5" fillId="26" borderId="13" xfId="0" applyNumberFormat="1" applyFont="1" applyFill="1" applyBorder="1" applyAlignment="1">
      <alignment/>
    </xf>
    <xf numFmtId="49" fontId="5" fillId="26" borderId="14" xfId="0" applyNumberFormat="1" applyFont="1" applyFill="1" applyBorder="1" applyAlignment="1">
      <alignment/>
    </xf>
    <xf numFmtId="181" fontId="5" fillId="26" borderId="11" xfId="0" applyNumberFormat="1" applyFont="1" applyFill="1" applyBorder="1" applyAlignment="1">
      <alignment horizontal="right" vertical="top" shrinkToFit="1"/>
    </xf>
    <xf numFmtId="177" fontId="2" fillId="26" borderId="10" xfId="0" applyNumberFormat="1" applyFont="1" applyFill="1" applyBorder="1" applyAlignment="1">
      <alignment horizontal="right" vertical="top" shrinkToFit="1"/>
    </xf>
    <xf numFmtId="0" fontId="5" fillId="26" borderId="12" xfId="0" applyNumberFormat="1" applyFont="1" applyFill="1" applyBorder="1" applyAlignment="1">
      <alignment horizontal="left" wrapText="1"/>
    </xf>
    <xf numFmtId="0" fontId="2" fillId="26" borderId="12" xfId="0" applyFont="1" applyFill="1" applyBorder="1" applyAlignment="1">
      <alignment horizontal="left" vertical="top" wrapText="1"/>
    </xf>
    <xf numFmtId="0" fontId="0" fillId="2" borderId="10" xfId="0" applyFont="1" applyFill="1" applyBorder="1" applyAlignment="1">
      <alignment horizontal="left" vertical="top" wrapText="1"/>
    </xf>
    <xf numFmtId="49" fontId="5" fillId="26" borderId="12" xfId="0" applyNumberFormat="1" applyFont="1" applyFill="1" applyBorder="1" applyAlignment="1">
      <alignment horizontal="left" wrapText="1"/>
    </xf>
    <xf numFmtId="49" fontId="5" fillId="26" borderId="10" xfId="0" applyNumberFormat="1" applyFont="1" applyFill="1" applyBorder="1" applyAlignment="1">
      <alignment horizontal="left" wrapText="1"/>
    </xf>
    <xf numFmtId="0" fontId="0" fillId="26" borderId="10" xfId="0" applyFont="1" applyFill="1" applyBorder="1" applyAlignment="1">
      <alignment horizontal="left" wrapText="1"/>
    </xf>
    <xf numFmtId="49" fontId="2" fillId="26" borderId="12" xfId="0" applyNumberFormat="1" applyFont="1" applyFill="1" applyBorder="1" applyAlignment="1">
      <alignment horizontal="left" wrapText="1"/>
    </xf>
    <xf numFmtId="49" fontId="2" fillId="26" borderId="10" xfId="0" applyNumberFormat="1" applyFont="1" applyFill="1" applyBorder="1" applyAlignment="1">
      <alignment horizontal="left" wrapText="1"/>
    </xf>
    <xf numFmtId="0" fontId="5" fillId="26" borderId="12" xfId="0" applyFont="1" applyFill="1" applyBorder="1" applyAlignment="1">
      <alignment horizontal="left" wrapText="1"/>
    </xf>
    <xf numFmtId="0" fontId="5" fillId="26" borderId="10" xfId="0" applyFont="1" applyFill="1" applyBorder="1" applyAlignment="1">
      <alignment horizontal="left" wrapText="1"/>
    </xf>
    <xf numFmtId="0" fontId="0" fillId="2" borderId="10" xfId="0" applyFont="1" applyFill="1" applyBorder="1" applyAlignment="1">
      <alignment horizontal="left" wrapText="1"/>
    </xf>
    <xf numFmtId="182" fontId="5" fillId="26" borderId="12" xfId="0" applyNumberFormat="1" applyFont="1" applyFill="1" applyBorder="1" applyAlignment="1" applyProtection="1">
      <alignment horizontal="left" wrapText="1"/>
      <protection locked="0"/>
    </xf>
    <xf numFmtId="182" fontId="5" fillId="26" borderId="10" xfId="0" applyNumberFormat="1" applyFont="1" applyFill="1" applyBorder="1" applyAlignment="1" applyProtection="1">
      <alignment horizontal="left" wrapText="1"/>
      <protection locked="0"/>
    </xf>
    <xf numFmtId="0" fontId="0" fillId="26" borderId="10" xfId="0" applyFont="1" applyFill="1" applyBorder="1" applyAlignment="1">
      <alignment horizontal="left" vertical="top" wrapText="1"/>
    </xf>
    <xf numFmtId="0" fontId="2" fillId="26" borderId="12" xfId="0" applyNumberFormat="1" applyFont="1" applyFill="1" applyBorder="1" applyAlignment="1">
      <alignment horizontal="left" wrapText="1"/>
    </xf>
    <xf numFmtId="0" fontId="5" fillId="26" borderId="10" xfId="0" applyNumberFormat="1" applyFont="1" applyFill="1" applyBorder="1" applyAlignment="1">
      <alignment horizontal="left" wrapText="1"/>
    </xf>
    <xf numFmtId="49" fontId="2" fillId="26" borderId="12" xfId="0" applyNumberFormat="1" applyFont="1" applyFill="1" applyBorder="1" applyAlignment="1">
      <alignment horizontal="left" vertical="top" wrapText="1"/>
    </xf>
    <xf numFmtId="49" fontId="2" fillId="26" borderId="10" xfId="0" applyNumberFormat="1" applyFont="1" applyFill="1" applyBorder="1" applyAlignment="1">
      <alignment horizontal="left" vertical="top" wrapText="1"/>
    </xf>
    <xf numFmtId="182" fontId="0" fillId="26" borderId="10" xfId="0" applyNumberFormat="1" applyFont="1" applyFill="1" applyBorder="1" applyAlignment="1" applyProtection="1">
      <alignment horizontal="left" wrapText="1"/>
      <protection locked="0"/>
    </xf>
    <xf numFmtId="0" fontId="5" fillId="26" borderId="12" xfId="0" applyNumberFormat="1" applyFont="1" applyFill="1" applyBorder="1" applyAlignment="1">
      <alignment horizontal="left" vertical="top" wrapText="1"/>
    </xf>
    <xf numFmtId="0" fontId="5" fillId="26" borderId="10" xfId="0" applyNumberFormat="1" applyFont="1" applyFill="1" applyBorder="1" applyAlignment="1">
      <alignment horizontal="left" vertical="top" wrapText="1"/>
    </xf>
    <xf numFmtId="0" fontId="2" fillId="2" borderId="12" xfId="0" applyFont="1" applyFill="1" applyBorder="1" applyAlignment="1">
      <alignment horizontal="center"/>
    </xf>
    <xf numFmtId="0" fontId="2" fillId="2" borderId="15" xfId="0" applyFont="1" applyFill="1" applyBorder="1" applyAlignment="1">
      <alignment horizontal="center"/>
    </xf>
    <xf numFmtId="0" fontId="2" fillId="2" borderId="10" xfId="0" applyFont="1" applyFill="1" applyBorder="1" applyAlignment="1">
      <alignment horizontal="center"/>
    </xf>
    <xf numFmtId="0" fontId="7" fillId="26" borderId="10" xfId="0" applyFont="1" applyFill="1" applyBorder="1" applyAlignment="1">
      <alignment horizontal="left" wrapText="1"/>
    </xf>
    <xf numFmtId="0" fontId="2" fillId="26" borderId="10" xfId="0" applyFont="1" applyFill="1" applyBorder="1" applyAlignment="1">
      <alignment horizontal="left" vertical="top" wrapText="1"/>
    </xf>
    <xf numFmtId="0" fontId="2" fillId="26" borderId="12" xfId="0" applyFont="1" applyFill="1" applyBorder="1" applyAlignment="1">
      <alignment horizontal="left" wrapText="1"/>
    </xf>
    <xf numFmtId="0" fontId="2" fillId="26" borderId="10" xfId="0" applyFont="1" applyFill="1" applyBorder="1" applyAlignment="1">
      <alignment horizontal="left" wrapText="1"/>
    </xf>
    <xf numFmtId="0" fontId="2" fillId="26" borderId="12" xfId="0" applyFont="1" applyFill="1" applyBorder="1" applyAlignment="1">
      <alignment vertical="top" wrapText="1"/>
    </xf>
    <xf numFmtId="0" fontId="2" fillId="26" borderId="10" xfId="0" applyFont="1" applyFill="1" applyBorder="1" applyAlignment="1">
      <alignment vertical="top" wrapText="1"/>
    </xf>
    <xf numFmtId="0" fontId="5" fillId="26" borderId="12" xfId="0" applyFont="1" applyFill="1" applyBorder="1" applyAlignment="1">
      <alignment horizontal="left" vertical="top" wrapText="1"/>
    </xf>
    <xf numFmtId="0" fontId="5" fillId="26" borderId="10" xfId="0" applyFont="1" applyFill="1" applyBorder="1" applyAlignment="1">
      <alignment horizontal="left" vertical="top" wrapText="1"/>
    </xf>
    <xf numFmtId="49" fontId="5" fillId="26" borderId="12" xfId="0" applyNumberFormat="1" applyFont="1" applyFill="1" applyBorder="1" applyAlignment="1" applyProtection="1">
      <alignment horizontal="left" wrapText="1"/>
      <protection locked="0"/>
    </xf>
    <xf numFmtId="0" fontId="0" fillId="26" borderId="10" xfId="0" applyFont="1" applyFill="1" applyBorder="1" applyAlignment="1" applyProtection="1">
      <alignment horizontal="left" wrapText="1"/>
      <protection locked="0"/>
    </xf>
    <xf numFmtId="182" fontId="5" fillId="26" borderId="12" xfId="0" applyNumberFormat="1" applyFont="1" applyFill="1" applyBorder="1" applyAlignment="1">
      <alignment horizontal="left" wrapText="1"/>
    </xf>
    <xf numFmtId="182" fontId="0" fillId="2" borderId="10" xfId="0" applyNumberFormat="1" applyFont="1" applyFill="1" applyBorder="1" applyAlignment="1">
      <alignment horizontal="left" wrapText="1"/>
    </xf>
    <xf numFmtId="49" fontId="5" fillId="26" borderId="12" xfId="0" applyNumberFormat="1" applyFont="1" applyFill="1" applyBorder="1" applyAlignment="1">
      <alignment horizontal="left" vertical="top" wrapText="1"/>
    </xf>
    <xf numFmtId="49" fontId="5" fillId="26" borderId="10" xfId="0" applyNumberFormat="1" applyFont="1" applyFill="1" applyBorder="1" applyAlignment="1">
      <alignment horizontal="left" vertical="top"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49" fontId="2" fillId="2" borderId="12" xfId="0" applyNumberFormat="1" applyFont="1" applyFill="1" applyBorder="1" applyAlignment="1">
      <alignment horizontal="left" wrapText="1"/>
    </xf>
    <xf numFmtId="49" fontId="2" fillId="2" borderId="10" xfId="0" applyNumberFormat="1" applyFont="1" applyFill="1" applyBorder="1" applyAlignment="1">
      <alignment horizontal="left" wrapText="1"/>
    </xf>
    <xf numFmtId="0" fontId="5" fillId="2" borderId="12" xfId="0" applyNumberFormat="1" applyFont="1" applyFill="1" applyBorder="1" applyAlignment="1">
      <alignment horizontal="left" wrapText="1"/>
    </xf>
    <xf numFmtId="0" fontId="8" fillId="2" borderId="10" xfId="0" applyFont="1" applyFill="1" applyBorder="1" applyAlignment="1">
      <alignment horizontal="left" vertical="top"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2" xfId="0" applyFont="1" applyFill="1" applyBorder="1" applyAlignment="1">
      <alignment horizontal="center" vertical="center" wrapText="1"/>
    </xf>
    <xf numFmtId="49" fontId="2" fillId="2" borderId="19" xfId="0" applyNumberFormat="1" applyFont="1" applyFill="1" applyBorder="1" applyAlignment="1">
      <alignment horizontal="center" vertical="center" wrapText="1" shrinkToFit="1"/>
    </xf>
    <xf numFmtId="49" fontId="2" fillId="2" borderId="23" xfId="0" applyNumberFormat="1" applyFont="1" applyFill="1" applyBorder="1" applyAlignment="1">
      <alignment horizontal="center" vertical="center" wrapText="1" shrinkToFit="1"/>
    </xf>
    <xf numFmtId="49" fontId="2" fillId="2" borderId="21" xfId="0" applyNumberFormat="1" applyFont="1" applyFill="1" applyBorder="1" applyAlignment="1">
      <alignment horizontal="center" vertical="center" wrapText="1" shrinkToFit="1"/>
    </xf>
    <xf numFmtId="49" fontId="2" fillId="2" borderId="24" xfId="0" applyNumberFormat="1" applyFont="1" applyFill="1" applyBorder="1" applyAlignment="1">
      <alignment horizontal="center" vertical="center" wrapText="1" shrinkToFit="1"/>
    </xf>
    <xf numFmtId="49" fontId="2" fillId="2" borderId="13" xfId="0" applyNumberFormat="1" applyFont="1" applyFill="1" applyBorder="1" applyAlignment="1">
      <alignment horizontal="center" vertical="center" wrapText="1" shrinkToFit="1"/>
    </xf>
    <xf numFmtId="49" fontId="2" fillId="2" borderId="14" xfId="0" applyNumberFormat="1" applyFont="1" applyFill="1" applyBorder="1" applyAlignment="1">
      <alignment horizontal="center" vertical="center" wrapText="1" shrinkToFit="1"/>
    </xf>
    <xf numFmtId="49" fontId="5" fillId="2" borderId="10" xfId="0" applyNumberFormat="1" applyFont="1" applyFill="1" applyBorder="1" applyAlignment="1">
      <alignment horizontal="left" wrapText="1"/>
    </xf>
    <xf numFmtId="0" fontId="5" fillId="2" borderId="10" xfId="0" applyNumberFormat="1" applyFont="1" applyFill="1" applyBorder="1" applyAlignment="1">
      <alignment horizontal="left" wrapText="1"/>
    </xf>
    <xf numFmtId="49" fontId="5" fillId="2" borderId="12" xfId="0" applyNumberFormat="1" applyFont="1" applyFill="1" applyBorder="1" applyAlignment="1">
      <alignment horizontal="left" wrapText="1"/>
    </xf>
    <xf numFmtId="0" fontId="5" fillId="2" borderId="11" xfId="0" applyFont="1" applyFill="1" applyBorder="1" applyAlignment="1">
      <alignment horizontal="center"/>
    </xf>
    <xf numFmtId="0" fontId="6" fillId="2" borderId="0" xfId="0" applyFont="1" applyFill="1" applyAlignment="1">
      <alignment horizontal="right"/>
    </xf>
    <xf numFmtId="0" fontId="2" fillId="2" borderId="0" xfId="0" applyFont="1" applyFill="1" applyAlignment="1">
      <alignment horizontal="center"/>
    </xf>
    <xf numFmtId="49" fontId="5" fillId="2" borderId="12" xfId="0" applyNumberFormat="1" applyFont="1" applyFill="1" applyBorder="1" applyAlignment="1">
      <alignment horizontal="center" vertical="top" wrapText="1"/>
    </xf>
    <xf numFmtId="49" fontId="5" fillId="2" borderId="10" xfId="0" applyNumberFormat="1" applyFont="1" applyFill="1" applyBorder="1" applyAlignment="1">
      <alignment horizontal="center" vertical="top" wrapText="1"/>
    </xf>
    <xf numFmtId="0" fontId="2" fillId="2" borderId="11" xfId="0" applyFont="1" applyFill="1" applyBorder="1" applyAlignment="1">
      <alignment horizontal="center" vertical="center" wrapText="1"/>
    </xf>
    <xf numFmtId="2" fontId="5" fillId="26" borderId="12" xfId="0" applyNumberFormat="1" applyFont="1" applyFill="1" applyBorder="1" applyAlignment="1">
      <alignment horizontal="left" vertical="top" wrapText="1"/>
    </xf>
    <xf numFmtId="2" fontId="5" fillId="26" borderId="10" xfId="0" applyNumberFormat="1"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5295900</xdr:colOff>
      <xdr:row>0</xdr:row>
      <xdr:rowOff>85725</xdr:rowOff>
    </xdr:from>
    <xdr:to>
      <xdr:col>6</xdr:col>
      <xdr:colOff>1009650</xdr:colOff>
      <xdr:row>6</xdr:row>
      <xdr:rowOff>161925</xdr:rowOff>
    </xdr:to>
    <xdr:sp>
      <xdr:nvSpPr>
        <xdr:cNvPr id="1" name="TextBox 1"/>
        <xdr:cNvSpPr txBox="1">
          <a:spLocks noChangeArrowheads="1"/>
        </xdr:cNvSpPr>
      </xdr:nvSpPr>
      <xdr:spPr>
        <a:xfrm>
          <a:off x="9553575" y="123825"/>
          <a:ext cx="4705350" cy="1285875"/>
        </a:xfrm>
        <a:prstGeom prst="rect">
          <a:avLst/>
        </a:prstGeom>
        <a:solidFill>
          <a:srgbClr val="FFFFFF"/>
        </a:solidFill>
        <a:ln w="9525" cmpd="sng">
          <a:noFill/>
        </a:ln>
      </xdr:spPr>
      <xdr:txBody>
        <a:bodyPr vertOverflow="clip" wrap="square"/>
        <a:p>
          <a:pPr algn="l">
            <a:defRPr/>
          </a:pPr>
          <a:r>
            <a:rPr lang="en-US" cap="none" sz="2000" b="0" i="1" u="none" baseline="0">
              <a:solidFill>
                <a:srgbClr val="000000"/>
              </a:solidFill>
              <a:latin typeface="Times New Roman"/>
              <a:ea typeface="Times New Roman"/>
              <a:cs typeface="Times New Roman"/>
            </a:rPr>
            <a:t>Приложение № 5</a:t>
          </a:r>
          <a:r>
            <a:rPr lang="en-US" cap="none" sz="2000" b="0" i="1" u="none" baseline="0">
              <a:solidFill>
                <a:srgbClr val="000000"/>
              </a:solidFill>
              <a:latin typeface="Times New Roman"/>
              <a:ea typeface="Times New Roman"/>
              <a:cs typeface="Times New Roman"/>
            </a:rPr>
            <a:t>
</a:t>
          </a:r>
          <a:r>
            <a:rPr lang="en-US" cap="none" sz="2000" b="0" i="1" u="none" baseline="0">
              <a:solidFill>
                <a:srgbClr val="000000"/>
              </a:solidFill>
              <a:latin typeface="Times New Roman"/>
              <a:ea typeface="Times New Roman"/>
              <a:cs typeface="Times New Roman"/>
            </a:rPr>
            <a:t>к решению</a:t>
          </a:r>
          <a:r>
            <a:rPr lang="en-US" cap="none" sz="2000" b="0" i="1" u="none" baseline="0">
              <a:solidFill>
                <a:srgbClr val="000000"/>
              </a:solidFill>
              <a:latin typeface="Times New Roman"/>
              <a:ea typeface="Times New Roman"/>
              <a:cs typeface="Times New Roman"/>
            </a:rPr>
            <a:t> Думы Селижаровского муниципального округа</a:t>
          </a:r>
          <a:r>
            <a:rPr lang="en-US" cap="none" sz="2000" b="0" i="1" u="none" baseline="0">
              <a:solidFill>
                <a:srgbClr val="000000"/>
              </a:solidFill>
              <a:latin typeface="Times New Roman"/>
              <a:ea typeface="Times New Roman"/>
              <a:cs typeface="Times New Roman"/>
            </a:rPr>
            <a:t>
</a:t>
          </a:r>
          <a:r>
            <a:rPr lang="en-US" cap="none" sz="2000" b="0" i="1" u="none" baseline="0">
              <a:solidFill>
                <a:srgbClr val="000000"/>
              </a:solidFill>
              <a:latin typeface="Times New Roman"/>
              <a:ea typeface="Times New Roman"/>
              <a:cs typeface="Times New Roman"/>
            </a:rPr>
            <a:t>от 02.09.2021 г. № 132 </a:t>
          </a:r>
          <a:r>
            <a:rPr lang="en-US" cap="none" sz="2000" b="0" i="1"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143"/>
  <sheetViews>
    <sheetView tabSelected="1" view="pageBreakPreview" zoomScale="70" zoomScaleNormal="70" zoomScaleSheetLayoutView="70" zoomScalePageLayoutView="0" workbookViewId="0" topLeftCell="A1">
      <selection activeCell="E144" sqref="E144"/>
    </sheetView>
  </sheetViews>
  <sheetFormatPr defaultColWidth="8.875" defaultRowHeight="12.75"/>
  <cols>
    <col min="1" max="1" width="5.375" style="3" customWidth="1"/>
    <col min="2" max="2" width="28.375" style="3" customWidth="1"/>
    <col min="3" max="3" width="22.125" style="14" customWidth="1"/>
    <col min="4" max="4" width="86.375" style="14" customWidth="1"/>
    <col min="5" max="5" width="15.125" style="4" customWidth="1"/>
    <col min="6" max="6" width="16.50390625" style="4" customWidth="1"/>
    <col min="7" max="7" width="15.875" style="4" customWidth="1"/>
    <col min="8" max="16384" width="8.875" style="12" customWidth="1"/>
  </cols>
  <sheetData>
    <row r="2" spans="4:7" ht="18">
      <c r="D2" s="110"/>
      <c r="E2" s="110"/>
      <c r="F2" s="110"/>
      <c r="G2" s="110"/>
    </row>
    <row r="3" spans="4:7" ht="18">
      <c r="D3" s="110"/>
      <c r="E3" s="110"/>
      <c r="F3" s="110"/>
      <c r="G3" s="110"/>
    </row>
    <row r="4" spans="4:7" ht="18">
      <c r="D4" s="110"/>
      <c r="E4" s="110"/>
      <c r="F4" s="110"/>
      <c r="G4" s="110"/>
    </row>
    <row r="7" spans="2:7" ht="27" customHeight="1">
      <c r="B7" s="111" t="s">
        <v>37</v>
      </c>
      <c r="C7" s="111"/>
      <c r="D7" s="111"/>
      <c r="E7" s="111"/>
      <c r="F7" s="111"/>
      <c r="G7" s="111"/>
    </row>
    <row r="8" spans="2:7" ht="18">
      <c r="B8" s="111" t="s">
        <v>27</v>
      </c>
      <c r="C8" s="111"/>
      <c r="D8" s="111"/>
      <c r="E8" s="111"/>
      <c r="F8" s="111"/>
      <c r="G8" s="111"/>
    </row>
    <row r="9" spans="2:7" ht="18">
      <c r="B9" s="111" t="s">
        <v>126</v>
      </c>
      <c r="C9" s="111"/>
      <c r="D9" s="111"/>
      <c r="E9" s="111"/>
      <c r="F9" s="111"/>
      <c r="G9" s="111"/>
    </row>
    <row r="10" spans="2:7" ht="18">
      <c r="B10" s="1"/>
      <c r="C10" s="15"/>
      <c r="D10" s="15"/>
      <c r="E10" s="1"/>
      <c r="F10" s="1"/>
      <c r="G10" s="1"/>
    </row>
    <row r="11" spans="1:7" ht="25.5" customHeight="1">
      <c r="A11" s="94" t="s">
        <v>38</v>
      </c>
      <c r="B11" s="95"/>
      <c r="C11" s="100" t="s">
        <v>0</v>
      </c>
      <c r="D11" s="101"/>
      <c r="E11" s="114" t="s">
        <v>75</v>
      </c>
      <c r="F11" s="114"/>
      <c r="G11" s="114"/>
    </row>
    <row r="12" spans="1:7" ht="15" customHeight="1">
      <c r="A12" s="96"/>
      <c r="B12" s="97"/>
      <c r="C12" s="102"/>
      <c r="D12" s="103"/>
      <c r="E12" s="87" t="s">
        <v>93</v>
      </c>
      <c r="F12" s="87" t="s">
        <v>101</v>
      </c>
      <c r="G12" s="87" t="s">
        <v>127</v>
      </c>
    </row>
    <row r="13" spans="1:7" ht="12.75" customHeight="1">
      <c r="A13" s="96"/>
      <c r="B13" s="97"/>
      <c r="C13" s="102"/>
      <c r="D13" s="103"/>
      <c r="E13" s="88"/>
      <c r="F13" s="88"/>
      <c r="G13" s="88"/>
    </row>
    <row r="14" spans="1:7" ht="42" customHeight="1">
      <c r="A14" s="98"/>
      <c r="B14" s="99"/>
      <c r="C14" s="104"/>
      <c r="D14" s="105"/>
      <c r="E14" s="89"/>
      <c r="F14" s="89"/>
      <c r="G14" s="89"/>
    </row>
    <row r="15" spans="1:7" ht="18">
      <c r="A15" s="109">
        <v>1</v>
      </c>
      <c r="B15" s="109"/>
      <c r="C15" s="112" t="s">
        <v>39</v>
      </c>
      <c r="D15" s="113"/>
      <c r="E15" s="6">
        <v>3</v>
      </c>
      <c r="F15" s="5" t="s">
        <v>73</v>
      </c>
      <c r="G15" s="5" t="s">
        <v>74</v>
      </c>
    </row>
    <row r="16" spans="1:7" ht="30" customHeight="1">
      <c r="A16" s="7" t="s">
        <v>2</v>
      </c>
      <c r="B16" s="8" t="s">
        <v>40</v>
      </c>
      <c r="C16" s="90" t="s">
        <v>1</v>
      </c>
      <c r="D16" s="91"/>
      <c r="E16" s="18">
        <f>E18+E24+E30+E46+E49+E57+E62+E65+E74+E40+E88</f>
        <v>171555.16</v>
      </c>
      <c r="F16" s="18">
        <f>F18+F24+F30+F46+F49+F57+F62+F65+F74+F40+F88</f>
        <v>177166.91</v>
      </c>
      <c r="G16" s="18">
        <f>G18+G24+G30+G46+G49+G57+G62+G65+G74+G40+G88</f>
        <v>181733.33000000002</v>
      </c>
    </row>
    <row r="17" spans="1:7" ht="29.25" customHeight="1">
      <c r="A17" s="9" t="s">
        <v>2</v>
      </c>
      <c r="B17" s="8" t="s">
        <v>41</v>
      </c>
      <c r="C17" s="90" t="s">
        <v>3</v>
      </c>
      <c r="D17" s="91"/>
      <c r="E17" s="18">
        <f>E18</f>
        <v>106623.6</v>
      </c>
      <c r="F17" s="18">
        <f>F18</f>
        <v>118230.2</v>
      </c>
      <c r="G17" s="18">
        <f>G18</f>
        <v>120899.2</v>
      </c>
    </row>
    <row r="18" spans="1:7" s="13" customFormat="1" ht="27" customHeight="1">
      <c r="A18" s="9" t="s">
        <v>2</v>
      </c>
      <c r="B18" s="8" t="s">
        <v>42</v>
      </c>
      <c r="C18" s="90" t="s">
        <v>4</v>
      </c>
      <c r="D18" s="91"/>
      <c r="E18" s="18">
        <f>E19+E20+E21+E22+E23</f>
        <v>106623.6</v>
      </c>
      <c r="F18" s="18">
        <f>F19+F20+F21+F22+F23</f>
        <v>118230.2</v>
      </c>
      <c r="G18" s="18">
        <f>G19+G20+G21+G22+G23</f>
        <v>120899.2</v>
      </c>
    </row>
    <row r="19" spans="1:7" ht="62.25" customHeight="1">
      <c r="A19" s="16" t="s">
        <v>2</v>
      </c>
      <c r="B19" s="17" t="s">
        <v>43</v>
      </c>
      <c r="C19" s="92" t="s">
        <v>79</v>
      </c>
      <c r="D19" s="107"/>
      <c r="E19" s="19">
        <v>96380</v>
      </c>
      <c r="F19" s="20">
        <v>103676</v>
      </c>
      <c r="G19" s="20">
        <v>111932</v>
      </c>
    </row>
    <row r="20" spans="1:7" ht="93.75" customHeight="1">
      <c r="A20" s="10" t="s">
        <v>2</v>
      </c>
      <c r="B20" s="11" t="s">
        <v>44</v>
      </c>
      <c r="C20" s="92" t="s">
        <v>78</v>
      </c>
      <c r="D20" s="107"/>
      <c r="E20" s="19">
        <v>111</v>
      </c>
      <c r="F20" s="20">
        <v>118</v>
      </c>
      <c r="G20" s="20">
        <v>126</v>
      </c>
    </row>
    <row r="21" spans="1:7" ht="40.5" customHeight="1">
      <c r="A21" s="10" t="s">
        <v>2</v>
      </c>
      <c r="B21" s="11" t="s">
        <v>45</v>
      </c>
      <c r="C21" s="108" t="s">
        <v>80</v>
      </c>
      <c r="D21" s="106"/>
      <c r="E21" s="19">
        <v>1085</v>
      </c>
      <c r="F21" s="20">
        <v>1157</v>
      </c>
      <c r="G21" s="20">
        <v>1241</v>
      </c>
    </row>
    <row r="22" spans="1:7" ht="79.5" customHeight="1">
      <c r="A22" s="10" t="s">
        <v>2</v>
      </c>
      <c r="B22" s="11" t="s">
        <v>46</v>
      </c>
      <c r="C22" s="92" t="s">
        <v>81</v>
      </c>
      <c r="D22" s="106"/>
      <c r="E22" s="19">
        <v>54.6</v>
      </c>
      <c r="F22" s="19">
        <v>58.2</v>
      </c>
      <c r="G22" s="19">
        <v>62.5</v>
      </c>
    </row>
    <row r="23" spans="1:7" ht="79.5" customHeight="1">
      <c r="A23" s="10" t="s">
        <v>2</v>
      </c>
      <c r="B23" s="11" t="s">
        <v>167</v>
      </c>
      <c r="C23" s="92" t="s">
        <v>168</v>
      </c>
      <c r="D23" s="59"/>
      <c r="E23" s="19">
        <v>8993</v>
      </c>
      <c r="F23" s="19">
        <v>13221</v>
      </c>
      <c r="G23" s="19">
        <v>7537.7</v>
      </c>
    </row>
    <row r="24" spans="1:7" s="2" customFormat="1" ht="39" customHeight="1">
      <c r="A24" s="24" t="s">
        <v>2</v>
      </c>
      <c r="B24" s="25" t="s">
        <v>71</v>
      </c>
      <c r="C24" s="55" t="s">
        <v>5</v>
      </c>
      <c r="D24" s="56"/>
      <c r="E24" s="26">
        <f>E25</f>
        <v>17538.460000000003</v>
      </c>
      <c r="F24" s="26">
        <f>F25</f>
        <v>18675.21</v>
      </c>
      <c r="G24" s="26">
        <f>G25</f>
        <v>20113.730000000003</v>
      </c>
    </row>
    <row r="25" spans="1:7" s="13" customFormat="1" ht="36.75" customHeight="1">
      <c r="A25" s="24" t="s">
        <v>2</v>
      </c>
      <c r="B25" s="25" t="s">
        <v>47</v>
      </c>
      <c r="C25" s="55" t="s">
        <v>6</v>
      </c>
      <c r="D25" s="56"/>
      <c r="E25" s="26">
        <f>E26+E27+E28+E29</f>
        <v>17538.460000000003</v>
      </c>
      <c r="F25" s="26">
        <f>F26+F27+F28+F29</f>
        <v>18675.21</v>
      </c>
      <c r="G25" s="26">
        <f>G26+G27+G28+G29</f>
        <v>20113.730000000003</v>
      </c>
    </row>
    <row r="26" spans="1:7" ht="69.75" customHeight="1">
      <c r="A26" s="27" t="s">
        <v>2</v>
      </c>
      <c r="B26" s="28" t="s">
        <v>122</v>
      </c>
      <c r="C26" s="52" t="s">
        <v>30</v>
      </c>
      <c r="D26" s="53"/>
      <c r="E26" s="29">
        <v>8053.05</v>
      </c>
      <c r="F26" s="29">
        <v>8585.35</v>
      </c>
      <c r="G26" s="29">
        <v>9312.3</v>
      </c>
    </row>
    <row r="27" spans="1:7" ht="73.5" customHeight="1">
      <c r="A27" s="27" t="s">
        <v>2</v>
      </c>
      <c r="B27" s="28" t="s">
        <v>123</v>
      </c>
      <c r="C27" s="49" t="s">
        <v>31</v>
      </c>
      <c r="D27" s="64"/>
      <c r="E27" s="29">
        <v>45.89</v>
      </c>
      <c r="F27" s="29">
        <v>48.45</v>
      </c>
      <c r="G27" s="29">
        <v>52</v>
      </c>
    </row>
    <row r="28" spans="1:7" ht="55.5" customHeight="1">
      <c r="A28" s="27" t="s">
        <v>2</v>
      </c>
      <c r="B28" s="28" t="s">
        <v>124</v>
      </c>
      <c r="C28" s="52" t="s">
        <v>32</v>
      </c>
      <c r="D28" s="53"/>
      <c r="E28" s="29">
        <v>10593.32</v>
      </c>
      <c r="F28" s="29">
        <v>11264.4</v>
      </c>
      <c r="G28" s="29">
        <v>12179.1</v>
      </c>
    </row>
    <row r="29" spans="1:7" ht="57" customHeight="1">
      <c r="A29" s="27" t="s">
        <v>2</v>
      </c>
      <c r="B29" s="28" t="s">
        <v>125</v>
      </c>
      <c r="C29" s="52" t="s">
        <v>33</v>
      </c>
      <c r="D29" s="53"/>
      <c r="E29" s="29">
        <v>-1153.8</v>
      </c>
      <c r="F29" s="29">
        <v>-1222.99</v>
      </c>
      <c r="G29" s="29">
        <v>-1429.67</v>
      </c>
    </row>
    <row r="30" spans="1:7" s="2" customFormat="1" ht="24" customHeight="1">
      <c r="A30" s="24" t="s">
        <v>2</v>
      </c>
      <c r="B30" s="25" t="s">
        <v>50</v>
      </c>
      <c r="C30" s="55" t="s">
        <v>7</v>
      </c>
      <c r="D30" s="56"/>
      <c r="E30" s="26">
        <f>E31+E36+E38+E34</f>
        <v>6232.1</v>
      </c>
      <c r="F30" s="26">
        <f>F31+F36+F38</f>
        <v>6232.6</v>
      </c>
      <c r="G30" s="26">
        <f>G31+G36+G38</f>
        <v>6232.2</v>
      </c>
    </row>
    <row r="31" spans="1:7" s="13" customFormat="1" ht="17.25" customHeight="1">
      <c r="A31" s="24" t="s">
        <v>2</v>
      </c>
      <c r="B31" s="25" t="s">
        <v>213</v>
      </c>
      <c r="C31" s="65" t="s">
        <v>214</v>
      </c>
      <c r="D31" s="66"/>
      <c r="E31" s="26">
        <f>E32+E33</f>
        <v>3189.1000000000004</v>
      </c>
      <c r="F31" s="26">
        <f>F32+F33</f>
        <v>4710.6</v>
      </c>
      <c r="G31" s="26">
        <f>G32+G33</f>
        <v>4591.2</v>
      </c>
    </row>
    <row r="32" spans="1:7" ht="52.5" customHeight="1">
      <c r="A32" s="27" t="s">
        <v>2</v>
      </c>
      <c r="B32" s="28" t="s">
        <v>215</v>
      </c>
      <c r="C32" s="85" t="s">
        <v>217</v>
      </c>
      <c r="D32" s="86"/>
      <c r="E32" s="29">
        <v>2356.8</v>
      </c>
      <c r="F32" s="30">
        <v>3534.5</v>
      </c>
      <c r="G32" s="30">
        <v>3462.5</v>
      </c>
    </row>
    <row r="33" spans="1:7" ht="48.75" customHeight="1">
      <c r="A33" s="27" t="s">
        <v>216</v>
      </c>
      <c r="B33" s="28"/>
      <c r="C33" s="85" t="s">
        <v>218</v>
      </c>
      <c r="D33" s="62"/>
      <c r="E33" s="29">
        <v>832.3</v>
      </c>
      <c r="F33" s="30">
        <v>1176.1</v>
      </c>
      <c r="G33" s="30">
        <v>1128.7</v>
      </c>
    </row>
    <row r="34" spans="1:7" ht="28.5" customHeight="1">
      <c r="A34" s="27" t="s">
        <v>2</v>
      </c>
      <c r="B34" s="25" t="s">
        <v>225</v>
      </c>
      <c r="C34" s="65" t="s">
        <v>224</v>
      </c>
      <c r="D34" s="93"/>
      <c r="E34" s="26">
        <v>1604</v>
      </c>
      <c r="F34" s="31">
        <v>0</v>
      </c>
      <c r="G34" s="31">
        <v>0</v>
      </c>
    </row>
    <row r="35" spans="1:7" ht="26.25" customHeight="1">
      <c r="A35" s="27" t="s">
        <v>2</v>
      </c>
      <c r="B35" s="28" t="s">
        <v>223</v>
      </c>
      <c r="C35" s="85" t="s">
        <v>224</v>
      </c>
      <c r="D35" s="51"/>
      <c r="E35" s="29">
        <v>1604</v>
      </c>
      <c r="F35" s="30">
        <v>0</v>
      </c>
      <c r="G35" s="30">
        <v>0</v>
      </c>
    </row>
    <row r="36" spans="1:7" s="13" customFormat="1" ht="21.75" customHeight="1">
      <c r="A36" s="24" t="s">
        <v>2</v>
      </c>
      <c r="B36" s="25" t="s">
        <v>51</v>
      </c>
      <c r="C36" s="55" t="s">
        <v>8</v>
      </c>
      <c r="D36" s="56"/>
      <c r="E36" s="26">
        <f>E37</f>
        <v>15</v>
      </c>
      <c r="F36" s="31">
        <f>F37</f>
        <v>16</v>
      </c>
      <c r="G36" s="31">
        <f>G37</f>
        <v>17</v>
      </c>
    </row>
    <row r="37" spans="1:7" ht="17.25" customHeight="1">
      <c r="A37" s="27" t="s">
        <v>2</v>
      </c>
      <c r="B37" s="28" t="s">
        <v>52</v>
      </c>
      <c r="C37" s="85" t="s">
        <v>8</v>
      </c>
      <c r="D37" s="86"/>
      <c r="E37" s="29">
        <v>15</v>
      </c>
      <c r="F37" s="30">
        <v>16</v>
      </c>
      <c r="G37" s="30">
        <v>17</v>
      </c>
    </row>
    <row r="38" spans="1:7" s="13" customFormat="1" ht="26.25" customHeight="1">
      <c r="A38" s="24" t="s">
        <v>2</v>
      </c>
      <c r="B38" s="25" t="s">
        <v>53</v>
      </c>
      <c r="C38" s="55" t="s">
        <v>9</v>
      </c>
      <c r="D38" s="56"/>
      <c r="E38" s="26">
        <f>E39</f>
        <v>1424</v>
      </c>
      <c r="F38" s="26">
        <f>F39</f>
        <v>1506</v>
      </c>
      <c r="G38" s="26">
        <f>G39</f>
        <v>1624</v>
      </c>
    </row>
    <row r="39" spans="1:7" ht="43.5" customHeight="1">
      <c r="A39" s="27" t="s">
        <v>2</v>
      </c>
      <c r="B39" s="28" t="s">
        <v>135</v>
      </c>
      <c r="C39" s="85" t="s">
        <v>134</v>
      </c>
      <c r="D39" s="86"/>
      <c r="E39" s="29">
        <v>1424</v>
      </c>
      <c r="F39" s="30">
        <v>1506</v>
      </c>
      <c r="G39" s="30">
        <v>1624</v>
      </c>
    </row>
    <row r="40" spans="1:7" s="22" customFormat="1" ht="27" customHeight="1">
      <c r="A40" s="24" t="s">
        <v>2</v>
      </c>
      <c r="B40" s="25" t="s">
        <v>129</v>
      </c>
      <c r="C40" s="65" t="s">
        <v>128</v>
      </c>
      <c r="D40" s="62"/>
      <c r="E40" s="26">
        <f>E41+E43</f>
        <v>24247</v>
      </c>
      <c r="F40" s="31">
        <f>F41+F43</f>
        <v>24274</v>
      </c>
      <c r="G40" s="31">
        <f>G41+G43</f>
        <v>24395</v>
      </c>
    </row>
    <row r="41" spans="1:7" s="22" customFormat="1" ht="27" customHeight="1">
      <c r="A41" s="24" t="s">
        <v>2</v>
      </c>
      <c r="B41" s="25" t="s">
        <v>132</v>
      </c>
      <c r="C41" s="65" t="s">
        <v>130</v>
      </c>
      <c r="D41" s="62"/>
      <c r="E41" s="26">
        <f>E42</f>
        <v>4249</v>
      </c>
      <c r="F41" s="31">
        <f>F42</f>
        <v>4305</v>
      </c>
      <c r="G41" s="31">
        <f>G42</f>
        <v>4369</v>
      </c>
    </row>
    <row r="42" spans="1:7" s="22" customFormat="1" ht="39.75" customHeight="1">
      <c r="A42" s="27" t="s">
        <v>2</v>
      </c>
      <c r="B42" s="28" t="s">
        <v>137</v>
      </c>
      <c r="C42" s="85" t="s">
        <v>136</v>
      </c>
      <c r="D42" s="62"/>
      <c r="E42" s="29">
        <v>4249</v>
      </c>
      <c r="F42" s="30">
        <v>4305</v>
      </c>
      <c r="G42" s="30">
        <v>4369</v>
      </c>
    </row>
    <row r="43" spans="1:7" s="22" customFormat="1" ht="27" customHeight="1">
      <c r="A43" s="24" t="s">
        <v>2</v>
      </c>
      <c r="B43" s="25" t="s">
        <v>131</v>
      </c>
      <c r="C43" s="65" t="s">
        <v>133</v>
      </c>
      <c r="D43" s="62"/>
      <c r="E43" s="26">
        <f>E44+E45</f>
        <v>19998</v>
      </c>
      <c r="F43" s="31">
        <f>F44+F45</f>
        <v>19969</v>
      </c>
      <c r="G43" s="31">
        <f>G44+G45</f>
        <v>20026</v>
      </c>
    </row>
    <row r="44" spans="1:7" s="22" customFormat="1" ht="39.75" customHeight="1">
      <c r="A44" s="27" t="s">
        <v>2</v>
      </c>
      <c r="B44" s="28" t="s">
        <v>140</v>
      </c>
      <c r="C44" s="85" t="s">
        <v>138</v>
      </c>
      <c r="D44" s="62"/>
      <c r="E44" s="29">
        <v>10151</v>
      </c>
      <c r="F44" s="30">
        <v>10142</v>
      </c>
      <c r="G44" s="30">
        <v>10226</v>
      </c>
    </row>
    <row r="45" spans="1:7" s="22" customFormat="1" ht="40.5" customHeight="1">
      <c r="A45" s="27" t="s">
        <v>2</v>
      </c>
      <c r="B45" s="28" t="s">
        <v>141</v>
      </c>
      <c r="C45" s="85" t="s">
        <v>139</v>
      </c>
      <c r="D45" s="62"/>
      <c r="E45" s="29">
        <v>9847</v>
      </c>
      <c r="F45" s="30">
        <v>9827</v>
      </c>
      <c r="G45" s="30">
        <v>9800</v>
      </c>
    </row>
    <row r="46" spans="1:7" s="2" customFormat="1" ht="24" customHeight="1">
      <c r="A46" s="24" t="s">
        <v>2</v>
      </c>
      <c r="B46" s="25" t="s">
        <v>54</v>
      </c>
      <c r="C46" s="55" t="s">
        <v>10</v>
      </c>
      <c r="D46" s="56"/>
      <c r="E46" s="26">
        <f aca="true" t="shared" si="0" ref="E46:G47">E47</f>
        <v>866</v>
      </c>
      <c r="F46" s="26">
        <f t="shared" si="0"/>
        <v>866</v>
      </c>
      <c r="G46" s="26">
        <f t="shared" si="0"/>
        <v>866</v>
      </c>
    </row>
    <row r="47" spans="1:7" ht="34.5" customHeight="1">
      <c r="A47" s="27" t="s">
        <v>2</v>
      </c>
      <c r="B47" s="28" t="s">
        <v>55</v>
      </c>
      <c r="C47" s="52" t="s">
        <v>11</v>
      </c>
      <c r="D47" s="53"/>
      <c r="E47" s="29">
        <f t="shared" si="0"/>
        <v>866</v>
      </c>
      <c r="F47" s="29">
        <f t="shared" si="0"/>
        <v>866</v>
      </c>
      <c r="G47" s="29">
        <f t="shared" si="0"/>
        <v>866</v>
      </c>
    </row>
    <row r="48" spans="1:7" ht="42.75" customHeight="1">
      <c r="A48" s="27" t="s">
        <v>2</v>
      </c>
      <c r="B48" s="28" t="s">
        <v>56</v>
      </c>
      <c r="C48" s="49" t="s">
        <v>82</v>
      </c>
      <c r="D48" s="64"/>
      <c r="E48" s="29">
        <v>866</v>
      </c>
      <c r="F48" s="29">
        <v>866</v>
      </c>
      <c r="G48" s="29">
        <v>866</v>
      </c>
    </row>
    <row r="49" spans="1:7" s="2" customFormat="1" ht="36" customHeight="1">
      <c r="A49" s="24" t="s">
        <v>2</v>
      </c>
      <c r="B49" s="25" t="s">
        <v>57</v>
      </c>
      <c r="C49" s="55" t="s">
        <v>12</v>
      </c>
      <c r="D49" s="56"/>
      <c r="E49" s="26">
        <f>E50</f>
        <v>3672.3999999999996</v>
      </c>
      <c r="F49" s="26">
        <f>F50</f>
        <v>3653.5999999999995</v>
      </c>
      <c r="G49" s="26">
        <f>G50</f>
        <v>3646.5999999999995</v>
      </c>
    </row>
    <row r="50" spans="1:7" ht="78.75" customHeight="1">
      <c r="A50" s="27" t="s">
        <v>2</v>
      </c>
      <c r="B50" s="25" t="s">
        <v>58</v>
      </c>
      <c r="C50" s="63" t="s">
        <v>13</v>
      </c>
      <c r="D50" s="56"/>
      <c r="E50" s="26">
        <f>E52+E53+E54+E55+E56</f>
        <v>3672.3999999999996</v>
      </c>
      <c r="F50" s="26">
        <f>F52+F53+F54+F55+F56</f>
        <v>3653.5999999999995</v>
      </c>
      <c r="G50" s="26">
        <f>G52+G53+G54+G55+G56</f>
        <v>3646.5999999999995</v>
      </c>
    </row>
    <row r="51" spans="1:7" ht="57" customHeight="1" hidden="1">
      <c r="A51" s="27"/>
      <c r="B51" s="28"/>
      <c r="C51" s="52"/>
      <c r="D51" s="53"/>
      <c r="E51" s="29"/>
      <c r="F51" s="29"/>
      <c r="G51" s="29"/>
    </row>
    <row r="52" spans="1:7" s="22" customFormat="1" ht="74.25" customHeight="1">
      <c r="A52" s="27" t="s">
        <v>2</v>
      </c>
      <c r="B52" s="28" t="s">
        <v>145</v>
      </c>
      <c r="C52" s="49" t="s">
        <v>144</v>
      </c>
      <c r="D52" s="64"/>
      <c r="E52" s="29">
        <v>2846.6</v>
      </c>
      <c r="F52" s="29">
        <v>2846.6</v>
      </c>
      <c r="G52" s="29">
        <v>2846.6</v>
      </c>
    </row>
    <row r="53" spans="1:7" s="22" customFormat="1" ht="74.25" customHeight="1">
      <c r="A53" s="27" t="s">
        <v>2</v>
      </c>
      <c r="B53" s="32" t="s">
        <v>147</v>
      </c>
      <c r="C53" s="49" t="s">
        <v>146</v>
      </c>
      <c r="D53" s="54"/>
      <c r="E53" s="29">
        <v>5</v>
      </c>
      <c r="F53" s="29">
        <v>0</v>
      </c>
      <c r="G53" s="29">
        <v>0</v>
      </c>
    </row>
    <row r="54" spans="1:7" ht="72.75" customHeight="1">
      <c r="A54" s="27" t="s">
        <v>2</v>
      </c>
      <c r="B54" s="28" t="s">
        <v>149</v>
      </c>
      <c r="C54" s="49" t="s">
        <v>148</v>
      </c>
      <c r="D54" s="53"/>
      <c r="E54" s="29">
        <v>18.1</v>
      </c>
      <c r="F54" s="29">
        <v>18.1</v>
      </c>
      <c r="G54" s="29">
        <v>18.1</v>
      </c>
    </row>
    <row r="55" spans="1:7" ht="72" customHeight="1">
      <c r="A55" s="27" t="s">
        <v>2</v>
      </c>
      <c r="B55" s="28" t="s">
        <v>150</v>
      </c>
      <c r="C55" s="49" t="s">
        <v>151</v>
      </c>
      <c r="D55" s="53"/>
      <c r="E55" s="29">
        <v>722.1</v>
      </c>
      <c r="F55" s="29">
        <v>708.2</v>
      </c>
      <c r="G55" s="29">
        <v>701.2</v>
      </c>
    </row>
    <row r="56" spans="1:7" ht="88.5" customHeight="1">
      <c r="A56" s="27" t="s">
        <v>2</v>
      </c>
      <c r="B56" s="28" t="s">
        <v>153</v>
      </c>
      <c r="C56" s="52" t="s">
        <v>152</v>
      </c>
      <c r="D56" s="53"/>
      <c r="E56" s="29">
        <v>80.6</v>
      </c>
      <c r="F56" s="30">
        <v>80.7</v>
      </c>
      <c r="G56" s="30">
        <v>80.7</v>
      </c>
    </row>
    <row r="57" spans="1:7" s="23" customFormat="1" ht="24" customHeight="1">
      <c r="A57" s="24" t="s">
        <v>2</v>
      </c>
      <c r="B57" s="25" t="s">
        <v>59</v>
      </c>
      <c r="C57" s="65" t="s">
        <v>14</v>
      </c>
      <c r="D57" s="66"/>
      <c r="E57" s="26">
        <f>E59+E60+E61</f>
        <v>37.3</v>
      </c>
      <c r="F57" s="26">
        <f>F59+F60+F61</f>
        <v>36.4</v>
      </c>
      <c r="G57" s="26">
        <f>G59+G60+G61</f>
        <v>38.5</v>
      </c>
    </row>
    <row r="58" spans="1:7" s="22" customFormat="1" ht="17.25" customHeight="1">
      <c r="A58" s="27" t="s">
        <v>2</v>
      </c>
      <c r="B58" s="28" t="s">
        <v>60</v>
      </c>
      <c r="C58" s="52" t="s">
        <v>15</v>
      </c>
      <c r="D58" s="53"/>
      <c r="E58" s="29">
        <f>E59+E60+E61</f>
        <v>37.3</v>
      </c>
      <c r="F58" s="29">
        <f>F59+F60+F61</f>
        <v>36.4</v>
      </c>
      <c r="G58" s="29">
        <f>G59+G60+G61</f>
        <v>38.5</v>
      </c>
    </row>
    <row r="59" spans="1:7" s="22" customFormat="1" ht="24" customHeight="1">
      <c r="A59" s="27" t="s">
        <v>2</v>
      </c>
      <c r="B59" s="28" t="s">
        <v>61</v>
      </c>
      <c r="C59" s="52" t="s">
        <v>34</v>
      </c>
      <c r="D59" s="53"/>
      <c r="E59" s="29">
        <v>21.5</v>
      </c>
      <c r="F59" s="29">
        <v>20.7</v>
      </c>
      <c r="G59" s="29">
        <v>21.6</v>
      </c>
    </row>
    <row r="60" spans="1:7" s="22" customFormat="1" ht="19.5" customHeight="1">
      <c r="A60" s="27" t="s">
        <v>2</v>
      </c>
      <c r="B60" s="28" t="s">
        <v>62</v>
      </c>
      <c r="C60" s="52" t="s">
        <v>72</v>
      </c>
      <c r="D60" s="53"/>
      <c r="E60" s="29">
        <v>1.8</v>
      </c>
      <c r="F60" s="29">
        <v>1.7</v>
      </c>
      <c r="G60" s="29">
        <v>1.8</v>
      </c>
    </row>
    <row r="61" spans="1:7" s="22" customFormat="1" ht="19.5" customHeight="1">
      <c r="A61" s="27" t="s">
        <v>2</v>
      </c>
      <c r="B61" s="28" t="s">
        <v>63</v>
      </c>
      <c r="C61" s="85" t="s">
        <v>99</v>
      </c>
      <c r="D61" s="86"/>
      <c r="E61" s="29">
        <v>14</v>
      </c>
      <c r="F61" s="29">
        <v>14</v>
      </c>
      <c r="G61" s="29">
        <v>15.1</v>
      </c>
    </row>
    <row r="62" spans="1:7" s="23" customFormat="1" ht="47.25" customHeight="1">
      <c r="A62" s="24" t="s">
        <v>2</v>
      </c>
      <c r="B62" s="25" t="s">
        <v>64</v>
      </c>
      <c r="C62" s="65" t="s">
        <v>16</v>
      </c>
      <c r="D62" s="66"/>
      <c r="E62" s="26">
        <f aca="true" t="shared" si="1" ref="E62:G63">E63</f>
        <v>4491.9</v>
      </c>
      <c r="F62" s="26">
        <f t="shared" si="1"/>
        <v>4498.4</v>
      </c>
      <c r="G62" s="26">
        <f t="shared" si="1"/>
        <v>4501.6</v>
      </c>
    </row>
    <row r="63" spans="1:7" s="22" customFormat="1" ht="23.25" customHeight="1">
      <c r="A63" s="27" t="s">
        <v>2</v>
      </c>
      <c r="B63" s="28" t="s">
        <v>65</v>
      </c>
      <c r="C63" s="85" t="s">
        <v>35</v>
      </c>
      <c r="D63" s="86"/>
      <c r="E63" s="29">
        <f t="shared" si="1"/>
        <v>4491.9</v>
      </c>
      <c r="F63" s="29">
        <f t="shared" si="1"/>
        <v>4498.4</v>
      </c>
      <c r="G63" s="29">
        <f t="shared" si="1"/>
        <v>4501.6</v>
      </c>
    </row>
    <row r="64" spans="1:7" s="22" customFormat="1" ht="42" customHeight="1">
      <c r="A64" s="27" t="s">
        <v>2</v>
      </c>
      <c r="B64" s="28" t="s">
        <v>142</v>
      </c>
      <c r="C64" s="85" t="s">
        <v>143</v>
      </c>
      <c r="D64" s="86"/>
      <c r="E64" s="29">
        <v>4491.9</v>
      </c>
      <c r="F64" s="29">
        <v>4498.4</v>
      </c>
      <c r="G64" s="29">
        <v>4501.6</v>
      </c>
    </row>
    <row r="65" spans="1:7" s="13" customFormat="1" ht="24.75" customHeight="1">
      <c r="A65" s="24" t="s">
        <v>2</v>
      </c>
      <c r="B65" s="25" t="s">
        <v>66</v>
      </c>
      <c r="C65" s="65" t="s">
        <v>17</v>
      </c>
      <c r="D65" s="66"/>
      <c r="E65" s="26">
        <f>E68+E73</f>
        <v>592.5</v>
      </c>
      <c r="F65" s="26">
        <f>F68+F73</f>
        <v>372.5</v>
      </c>
      <c r="G65" s="26">
        <f>G68+G73</f>
        <v>712.5</v>
      </c>
    </row>
    <row r="66" spans="1:7" ht="77.25" customHeight="1" hidden="1">
      <c r="A66" s="27" t="s">
        <v>2</v>
      </c>
      <c r="B66" s="28" t="s">
        <v>67</v>
      </c>
      <c r="C66" s="49" t="s">
        <v>22</v>
      </c>
      <c r="D66" s="53"/>
      <c r="E66" s="29">
        <f>E67</f>
        <v>0</v>
      </c>
      <c r="F66" s="30">
        <f>F67</f>
        <v>0</v>
      </c>
      <c r="G66" s="30">
        <v>0</v>
      </c>
    </row>
    <row r="67" spans="1:7" ht="75" customHeight="1" hidden="1">
      <c r="A67" s="27" t="s">
        <v>2</v>
      </c>
      <c r="B67" s="28" t="s">
        <v>68</v>
      </c>
      <c r="C67" s="49" t="s">
        <v>36</v>
      </c>
      <c r="D67" s="64"/>
      <c r="E67" s="29">
        <v>0</v>
      </c>
      <c r="F67" s="30">
        <v>0</v>
      </c>
      <c r="G67" s="30">
        <v>0</v>
      </c>
    </row>
    <row r="68" spans="1:7" ht="43.5" customHeight="1">
      <c r="A68" s="27" t="s">
        <v>2</v>
      </c>
      <c r="B68" s="28" t="s">
        <v>69</v>
      </c>
      <c r="C68" s="52" t="s">
        <v>18</v>
      </c>
      <c r="D68" s="53"/>
      <c r="E68" s="29">
        <f>E69+E71</f>
        <v>212.5</v>
      </c>
      <c r="F68" s="29">
        <f>F69+F71</f>
        <v>212.5</v>
      </c>
      <c r="G68" s="29">
        <f>G69+G71</f>
        <v>212.5</v>
      </c>
    </row>
    <row r="69" spans="1:7" ht="42" customHeight="1">
      <c r="A69" s="27" t="s">
        <v>2</v>
      </c>
      <c r="B69" s="32" t="s">
        <v>155</v>
      </c>
      <c r="C69" s="52" t="s">
        <v>154</v>
      </c>
      <c r="D69" s="53"/>
      <c r="E69" s="29">
        <v>188.5</v>
      </c>
      <c r="F69" s="29">
        <v>188.5</v>
      </c>
      <c r="G69" s="29">
        <v>188.5</v>
      </c>
    </row>
    <row r="70" spans="1:7" ht="43.5" customHeight="1" hidden="1">
      <c r="A70" s="27"/>
      <c r="B70" s="28"/>
      <c r="C70" s="52"/>
      <c r="D70" s="53"/>
      <c r="E70" s="29"/>
      <c r="F70" s="30"/>
      <c r="G70" s="30"/>
    </row>
    <row r="71" spans="1:7" ht="78" customHeight="1">
      <c r="A71" s="27" t="s">
        <v>2</v>
      </c>
      <c r="B71" s="28" t="s">
        <v>156</v>
      </c>
      <c r="C71" s="49" t="s">
        <v>157</v>
      </c>
      <c r="D71" s="64"/>
      <c r="E71" s="29">
        <v>24</v>
      </c>
      <c r="F71" s="30">
        <v>24</v>
      </c>
      <c r="G71" s="30">
        <v>24</v>
      </c>
    </row>
    <row r="72" spans="1:7" ht="59.25" customHeight="1" hidden="1">
      <c r="A72" s="33"/>
      <c r="B72" s="34"/>
      <c r="C72" s="49"/>
      <c r="D72" s="64"/>
      <c r="E72" s="29"/>
      <c r="F72" s="29"/>
      <c r="G72" s="29"/>
    </row>
    <row r="73" spans="1:7" ht="39" customHeight="1">
      <c r="A73" s="33" t="s">
        <v>2</v>
      </c>
      <c r="B73" s="34" t="s">
        <v>159</v>
      </c>
      <c r="C73" s="49" t="s">
        <v>158</v>
      </c>
      <c r="D73" s="64"/>
      <c r="E73" s="29">
        <v>380</v>
      </c>
      <c r="F73" s="30">
        <v>160</v>
      </c>
      <c r="G73" s="30">
        <v>500</v>
      </c>
    </row>
    <row r="74" spans="1:7" s="2" customFormat="1" ht="24.75" customHeight="1">
      <c r="A74" s="24" t="s">
        <v>2</v>
      </c>
      <c r="B74" s="25" t="s">
        <v>70</v>
      </c>
      <c r="C74" s="65" t="s">
        <v>19</v>
      </c>
      <c r="D74" s="66"/>
      <c r="E74" s="26">
        <f>E75+E76+E77+E86+E78+E80+E81+E82+E83+E84+E79+E85+E87</f>
        <v>7091.9</v>
      </c>
      <c r="F74" s="26">
        <f>F75+F76+F77+F86+F78+F80+F81+F82+F83+F84+F79+F85</f>
        <v>328</v>
      </c>
      <c r="G74" s="26">
        <f>G75+G76+G77+G86+G78+G80+G81+G82+G83+G84+G79+G85</f>
        <v>328</v>
      </c>
    </row>
    <row r="75" spans="1:7" s="2" customFormat="1" ht="78.75" customHeight="1">
      <c r="A75" s="27" t="s">
        <v>2</v>
      </c>
      <c r="B75" s="28" t="s">
        <v>102</v>
      </c>
      <c r="C75" s="115" t="s">
        <v>110</v>
      </c>
      <c r="D75" s="116"/>
      <c r="E75" s="29">
        <v>22.5</v>
      </c>
      <c r="F75" s="30">
        <v>22.5</v>
      </c>
      <c r="G75" s="30">
        <v>22.5</v>
      </c>
    </row>
    <row r="76" spans="1:7" ht="93.75" customHeight="1">
      <c r="A76" s="27" t="s">
        <v>2</v>
      </c>
      <c r="B76" s="28" t="s">
        <v>103</v>
      </c>
      <c r="C76" s="68" t="s">
        <v>111</v>
      </c>
      <c r="D76" s="69"/>
      <c r="E76" s="29">
        <v>32</v>
      </c>
      <c r="F76" s="30">
        <v>32</v>
      </c>
      <c r="G76" s="30">
        <v>32</v>
      </c>
    </row>
    <row r="77" spans="1:7" ht="81.75" customHeight="1">
      <c r="A77" s="27" t="s">
        <v>2</v>
      </c>
      <c r="B77" s="35" t="s">
        <v>104</v>
      </c>
      <c r="C77" s="68" t="s">
        <v>112</v>
      </c>
      <c r="D77" s="69"/>
      <c r="E77" s="29">
        <v>11.2</v>
      </c>
      <c r="F77" s="30">
        <v>11.2</v>
      </c>
      <c r="G77" s="30">
        <v>11.2</v>
      </c>
    </row>
    <row r="78" spans="1:7" ht="77.25" customHeight="1">
      <c r="A78" s="27" t="s">
        <v>2</v>
      </c>
      <c r="B78" s="35" t="s">
        <v>105</v>
      </c>
      <c r="C78" s="68" t="s">
        <v>113</v>
      </c>
      <c r="D78" s="69"/>
      <c r="E78" s="29">
        <v>17</v>
      </c>
      <c r="F78" s="30">
        <v>17</v>
      </c>
      <c r="G78" s="30">
        <v>17</v>
      </c>
    </row>
    <row r="79" spans="1:7" ht="78" customHeight="1">
      <c r="A79" s="27" t="s">
        <v>2</v>
      </c>
      <c r="B79" s="35" t="s">
        <v>160</v>
      </c>
      <c r="C79" s="68" t="s">
        <v>161</v>
      </c>
      <c r="D79" s="62"/>
      <c r="E79" s="29">
        <v>3</v>
      </c>
      <c r="F79" s="30">
        <v>3</v>
      </c>
      <c r="G79" s="30">
        <v>3</v>
      </c>
    </row>
    <row r="80" spans="1:7" ht="77.25" customHeight="1">
      <c r="A80" s="27" t="s">
        <v>2</v>
      </c>
      <c r="B80" s="35" t="s">
        <v>166</v>
      </c>
      <c r="C80" s="68" t="s">
        <v>114</v>
      </c>
      <c r="D80" s="69"/>
      <c r="E80" s="29">
        <v>39.8</v>
      </c>
      <c r="F80" s="30">
        <v>39.8</v>
      </c>
      <c r="G80" s="30">
        <v>39.8</v>
      </c>
    </row>
    <row r="81" spans="1:7" ht="103.5" customHeight="1">
      <c r="A81" s="27" t="s">
        <v>2</v>
      </c>
      <c r="B81" s="35" t="s">
        <v>106</v>
      </c>
      <c r="C81" s="68" t="s">
        <v>115</v>
      </c>
      <c r="D81" s="69"/>
      <c r="E81" s="29">
        <v>2.5</v>
      </c>
      <c r="F81" s="30">
        <v>2.5</v>
      </c>
      <c r="G81" s="30">
        <v>2.5</v>
      </c>
    </row>
    <row r="82" spans="1:7" ht="90.75" customHeight="1">
      <c r="A82" s="27" t="s">
        <v>2</v>
      </c>
      <c r="B82" s="35" t="s">
        <v>107</v>
      </c>
      <c r="C82" s="68" t="s">
        <v>116</v>
      </c>
      <c r="D82" s="69"/>
      <c r="E82" s="29">
        <v>1.5</v>
      </c>
      <c r="F82" s="30">
        <v>1.5</v>
      </c>
      <c r="G82" s="30">
        <v>1.5</v>
      </c>
    </row>
    <row r="83" spans="1:7" s="22" customFormat="1" ht="79.5" customHeight="1">
      <c r="A83" s="27" t="s">
        <v>2</v>
      </c>
      <c r="B83" s="35" t="s">
        <v>108</v>
      </c>
      <c r="C83" s="68" t="s">
        <v>117</v>
      </c>
      <c r="D83" s="69"/>
      <c r="E83" s="29">
        <v>65.5</v>
      </c>
      <c r="F83" s="30">
        <v>65.5</v>
      </c>
      <c r="G83" s="30">
        <v>65.5</v>
      </c>
    </row>
    <row r="84" spans="1:7" s="22" customFormat="1" ht="77.25" customHeight="1">
      <c r="A84" s="27" t="s">
        <v>2</v>
      </c>
      <c r="B84" s="35" t="s">
        <v>109</v>
      </c>
      <c r="C84" s="68" t="s">
        <v>118</v>
      </c>
      <c r="D84" s="69"/>
      <c r="E84" s="29">
        <v>23.3</v>
      </c>
      <c r="F84" s="30">
        <v>23.3</v>
      </c>
      <c r="G84" s="30">
        <v>23.3</v>
      </c>
    </row>
    <row r="85" spans="1:7" s="22" customFormat="1" ht="55.5" customHeight="1">
      <c r="A85" s="27" t="s">
        <v>2</v>
      </c>
      <c r="B85" s="35" t="s">
        <v>164</v>
      </c>
      <c r="C85" s="68" t="s">
        <v>165</v>
      </c>
      <c r="D85" s="62"/>
      <c r="E85" s="29">
        <v>18.2</v>
      </c>
      <c r="F85" s="30">
        <v>18.2</v>
      </c>
      <c r="G85" s="30">
        <v>18.2</v>
      </c>
    </row>
    <row r="86" spans="1:7" s="22" customFormat="1" ht="64.5" customHeight="1">
      <c r="A86" s="27" t="s">
        <v>2</v>
      </c>
      <c r="B86" s="28" t="s">
        <v>162</v>
      </c>
      <c r="C86" s="52" t="s">
        <v>163</v>
      </c>
      <c r="D86" s="53"/>
      <c r="E86" s="29">
        <v>91.5</v>
      </c>
      <c r="F86" s="30">
        <v>91.5</v>
      </c>
      <c r="G86" s="30">
        <v>91.5</v>
      </c>
    </row>
    <row r="87" spans="1:7" s="22" customFormat="1" ht="117.75" customHeight="1">
      <c r="A87" s="27" t="s">
        <v>2</v>
      </c>
      <c r="B87" s="28" t="s">
        <v>257</v>
      </c>
      <c r="C87" s="83" t="s">
        <v>256</v>
      </c>
      <c r="D87" s="84"/>
      <c r="E87" s="29">
        <v>6763.9</v>
      </c>
      <c r="F87" s="30">
        <v>0</v>
      </c>
      <c r="G87" s="30">
        <v>0</v>
      </c>
    </row>
    <row r="88" spans="1:7" s="22" customFormat="1" ht="64.5" customHeight="1">
      <c r="A88" s="27" t="s">
        <v>2</v>
      </c>
      <c r="B88" s="28" t="s">
        <v>212</v>
      </c>
      <c r="C88" s="55" t="s">
        <v>210</v>
      </c>
      <c r="D88" s="54"/>
      <c r="E88" s="26">
        <f>E89</f>
        <v>162</v>
      </c>
      <c r="F88" s="31">
        <f>F89</f>
        <v>0</v>
      </c>
      <c r="G88" s="31">
        <f>G89</f>
        <v>0</v>
      </c>
    </row>
    <row r="89" spans="1:7" s="22" customFormat="1" ht="64.5" customHeight="1">
      <c r="A89" s="27" t="s">
        <v>2</v>
      </c>
      <c r="B89" s="28" t="s">
        <v>252</v>
      </c>
      <c r="C89" s="81" t="s">
        <v>211</v>
      </c>
      <c r="D89" s="82"/>
      <c r="E89" s="29">
        <v>162</v>
      </c>
      <c r="F89" s="30">
        <v>0</v>
      </c>
      <c r="G89" s="30">
        <v>0</v>
      </c>
    </row>
    <row r="90" spans="1:7" s="2" customFormat="1" ht="30" customHeight="1">
      <c r="A90" s="24" t="s">
        <v>2</v>
      </c>
      <c r="B90" s="25" t="s">
        <v>49</v>
      </c>
      <c r="C90" s="65" t="s">
        <v>20</v>
      </c>
      <c r="D90" s="66"/>
      <c r="E90" s="26">
        <f>E91+E139</f>
        <v>244208.98</v>
      </c>
      <c r="F90" s="26">
        <f>F91+F139</f>
        <v>192150</v>
      </c>
      <c r="G90" s="26">
        <f>G91+G139</f>
        <v>182846.69999999998</v>
      </c>
    </row>
    <row r="91" spans="1:7" s="2" customFormat="1" ht="39.75" customHeight="1">
      <c r="A91" s="24" t="s">
        <v>2</v>
      </c>
      <c r="B91" s="25" t="s">
        <v>48</v>
      </c>
      <c r="C91" s="65" t="s">
        <v>21</v>
      </c>
      <c r="D91" s="66"/>
      <c r="E91" s="26">
        <f>E92+E118+E95+E136</f>
        <v>243406.08000000002</v>
      </c>
      <c r="F91" s="26">
        <f>F92+F118+F95</f>
        <v>191347.1</v>
      </c>
      <c r="G91" s="26">
        <f>G92+G118+G95</f>
        <v>182043.8</v>
      </c>
    </row>
    <row r="92" spans="1:7" s="13" customFormat="1" ht="27" customHeight="1">
      <c r="A92" s="24" t="s">
        <v>2</v>
      </c>
      <c r="B92" s="36" t="s">
        <v>94</v>
      </c>
      <c r="C92" s="65" t="s">
        <v>76</v>
      </c>
      <c r="D92" s="66"/>
      <c r="E92" s="26">
        <f>E93+E94</f>
        <v>32651</v>
      </c>
      <c r="F92" s="31">
        <f>F93+F94</f>
        <v>6176</v>
      </c>
      <c r="G92" s="31">
        <f>G93+G94</f>
        <v>0</v>
      </c>
    </row>
    <row r="93" spans="1:7" ht="46.5" customHeight="1">
      <c r="A93" s="43" t="s">
        <v>2</v>
      </c>
      <c r="B93" s="38" t="s">
        <v>169</v>
      </c>
      <c r="C93" s="57" t="s">
        <v>209</v>
      </c>
      <c r="D93" s="58"/>
      <c r="E93" s="29">
        <v>13421</v>
      </c>
      <c r="F93" s="30">
        <v>0</v>
      </c>
      <c r="G93" s="30">
        <v>0</v>
      </c>
    </row>
    <row r="94" spans="1:7" ht="46.5" customHeight="1">
      <c r="A94" s="43" t="s">
        <v>2</v>
      </c>
      <c r="B94" s="38" t="s">
        <v>170</v>
      </c>
      <c r="C94" s="57" t="s">
        <v>171</v>
      </c>
      <c r="D94" s="54"/>
      <c r="E94" s="29">
        <v>19230</v>
      </c>
      <c r="F94" s="30">
        <v>6176</v>
      </c>
      <c r="G94" s="30">
        <v>0</v>
      </c>
    </row>
    <row r="95" spans="1:7" s="13" customFormat="1" ht="41.25" customHeight="1">
      <c r="A95" s="37" t="s">
        <v>2</v>
      </c>
      <c r="B95" s="36" t="s">
        <v>95</v>
      </c>
      <c r="C95" s="75" t="s">
        <v>83</v>
      </c>
      <c r="D95" s="76"/>
      <c r="E95" s="26">
        <f>E106+E96+E103+E101+E104+E105+E102+E100</f>
        <v>70871.98</v>
      </c>
      <c r="F95" s="26">
        <f>F106+F96+F103+F101+F104+F105+F102+F100</f>
        <v>58543.899999999994</v>
      </c>
      <c r="G95" s="26">
        <f>G106+G96+G103+G101+G104+G105+G102+G100</f>
        <v>58296.899999999994</v>
      </c>
    </row>
    <row r="96" spans="1:7" s="13" customFormat="1" ht="114.75" customHeight="1">
      <c r="A96" s="37" t="s">
        <v>2</v>
      </c>
      <c r="B96" s="36" t="s">
        <v>206</v>
      </c>
      <c r="C96" s="75" t="s">
        <v>208</v>
      </c>
      <c r="D96" s="76"/>
      <c r="E96" s="26">
        <f>E97+E98+E99</f>
        <v>27195.8</v>
      </c>
      <c r="F96" s="26">
        <f>F97+F98+F99</f>
        <v>27409.6</v>
      </c>
      <c r="G96" s="26">
        <f>G97+G98+G99</f>
        <v>28613.999999999996</v>
      </c>
    </row>
    <row r="97" spans="1:7" s="13" customFormat="1" ht="48.75" customHeight="1">
      <c r="A97" s="39" t="s">
        <v>2</v>
      </c>
      <c r="B97" s="40" t="s">
        <v>180</v>
      </c>
      <c r="C97" s="79" t="s">
        <v>120</v>
      </c>
      <c r="D97" s="80"/>
      <c r="E97" s="29">
        <v>1956.5</v>
      </c>
      <c r="F97" s="29">
        <v>2034.8</v>
      </c>
      <c r="G97" s="29">
        <v>2040.1</v>
      </c>
    </row>
    <row r="98" spans="1:7" s="13" customFormat="1" ht="48.75" customHeight="1">
      <c r="A98" s="39" t="s">
        <v>2</v>
      </c>
      <c r="B98" s="40" t="s">
        <v>179</v>
      </c>
      <c r="C98" s="79" t="s">
        <v>89</v>
      </c>
      <c r="D98" s="80"/>
      <c r="E98" s="29">
        <v>23428.8</v>
      </c>
      <c r="F98" s="29">
        <v>23564.3</v>
      </c>
      <c r="G98" s="29">
        <v>24765.6</v>
      </c>
    </row>
    <row r="99" spans="1:7" ht="41.25" customHeight="1">
      <c r="A99" s="39" t="s">
        <v>2</v>
      </c>
      <c r="B99" s="40" t="s">
        <v>181</v>
      </c>
      <c r="C99" s="79" t="s">
        <v>121</v>
      </c>
      <c r="D99" s="80"/>
      <c r="E99" s="29">
        <v>1810.5</v>
      </c>
      <c r="F99" s="29">
        <v>1810.5</v>
      </c>
      <c r="G99" s="29">
        <v>1808.3</v>
      </c>
    </row>
    <row r="100" spans="1:7" ht="57.75" customHeight="1">
      <c r="A100" s="41" t="s">
        <v>2</v>
      </c>
      <c r="B100" s="42" t="s">
        <v>258</v>
      </c>
      <c r="C100" s="50" t="s">
        <v>259</v>
      </c>
      <c r="D100" s="62"/>
      <c r="E100" s="26">
        <v>4044.7</v>
      </c>
      <c r="F100" s="26">
        <v>0</v>
      </c>
      <c r="G100" s="26">
        <v>0</v>
      </c>
    </row>
    <row r="101" spans="1:7" s="13" customFormat="1" ht="64.5" customHeight="1">
      <c r="A101" s="41" t="s">
        <v>2</v>
      </c>
      <c r="B101" s="42" t="s">
        <v>174</v>
      </c>
      <c r="C101" s="50" t="s">
        <v>226</v>
      </c>
      <c r="D101" s="62"/>
      <c r="E101" s="26">
        <v>4476.9</v>
      </c>
      <c r="F101" s="26">
        <v>4694.2</v>
      </c>
      <c r="G101" s="26">
        <v>4650.7</v>
      </c>
    </row>
    <row r="102" spans="1:7" s="13" customFormat="1" ht="64.5" customHeight="1">
      <c r="A102" s="41" t="s">
        <v>2</v>
      </c>
      <c r="B102" s="42" t="s">
        <v>249</v>
      </c>
      <c r="C102" s="50" t="s">
        <v>250</v>
      </c>
      <c r="D102" s="51"/>
      <c r="E102" s="26">
        <v>997</v>
      </c>
      <c r="F102" s="26">
        <v>0</v>
      </c>
      <c r="G102" s="26">
        <v>0</v>
      </c>
    </row>
    <row r="103" spans="1:7" s="13" customFormat="1" ht="41.25" customHeight="1">
      <c r="A103" s="41" t="s">
        <v>2</v>
      </c>
      <c r="B103" s="42" t="s">
        <v>195</v>
      </c>
      <c r="C103" s="50" t="s">
        <v>207</v>
      </c>
      <c r="D103" s="74"/>
      <c r="E103" s="26">
        <v>1118.88</v>
      </c>
      <c r="F103" s="26">
        <v>0</v>
      </c>
      <c r="G103" s="26">
        <v>0</v>
      </c>
    </row>
    <row r="104" spans="1:7" s="13" customFormat="1" ht="64.5" customHeight="1">
      <c r="A104" s="41" t="s">
        <v>2</v>
      </c>
      <c r="B104" s="42" t="s">
        <v>247</v>
      </c>
      <c r="C104" s="50" t="s">
        <v>248</v>
      </c>
      <c r="D104" s="51"/>
      <c r="E104" s="26">
        <v>50</v>
      </c>
      <c r="F104" s="26">
        <v>0</v>
      </c>
      <c r="G104" s="26">
        <v>0</v>
      </c>
    </row>
    <row r="105" spans="1:7" s="13" customFormat="1" ht="64.5" customHeight="1">
      <c r="A105" s="41" t="s">
        <v>2</v>
      </c>
      <c r="B105" s="42" t="s">
        <v>221</v>
      </c>
      <c r="C105" s="50" t="s">
        <v>227</v>
      </c>
      <c r="D105" s="51"/>
      <c r="E105" s="26">
        <v>4318</v>
      </c>
      <c r="F105" s="26">
        <v>0</v>
      </c>
      <c r="G105" s="26">
        <v>0</v>
      </c>
    </row>
    <row r="106" spans="1:7" s="13" customFormat="1" ht="30" customHeight="1">
      <c r="A106" s="37" t="s">
        <v>2</v>
      </c>
      <c r="B106" s="36" t="s">
        <v>201</v>
      </c>
      <c r="C106" s="77" t="s">
        <v>84</v>
      </c>
      <c r="D106" s="78"/>
      <c r="E106" s="26">
        <f>SUM(E107:E117)</f>
        <v>28670.699999999997</v>
      </c>
      <c r="F106" s="26">
        <f>SUM(F107:F114)</f>
        <v>26440.1</v>
      </c>
      <c r="G106" s="26">
        <f>SUM(G107:G114)</f>
        <v>25032.199999999997</v>
      </c>
    </row>
    <row r="107" spans="1:7" ht="48" customHeight="1">
      <c r="A107" s="43" t="s">
        <v>2</v>
      </c>
      <c r="B107" s="38" t="s">
        <v>172</v>
      </c>
      <c r="C107" s="57" t="s">
        <v>90</v>
      </c>
      <c r="D107" s="58"/>
      <c r="E107" s="29">
        <v>997.1</v>
      </c>
      <c r="F107" s="30">
        <v>997.1</v>
      </c>
      <c r="G107" s="30">
        <v>997.1</v>
      </c>
    </row>
    <row r="108" spans="1:7" ht="48" customHeight="1">
      <c r="A108" s="43" t="s">
        <v>2</v>
      </c>
      <c r="B108" s="38" t="s">
        <v>178</v>
      </c>
      <c r="C108" s="57" t="s">
        <v>91</v>
      </c>
      <c r="D108" s="58"/>
      <c r="E108" s="29">
        <v>4594.8</v>
      </c>
      <c r="F108" s="30">
        <v>5004.7</v>
      </c>
      <c r="G108" s="30">
        <v>4970.3</v>
      </c>
    </row>
    <row r="109" spans="1:7" ht="42" customHeight="1">
      <c r="A109" s="43" t="s">
        <v>2</v>
      </c>
      <c r="B109" s="38" t="s">
        <v>176</v>
      </c>
      <c r="C109" s="57" t="s">
        <v>85</v>
      </c>
      <c r="D109" s="58"/>
      <c r="E109" s="29">
        <v>735.7</v>
      </c>
      <c r="F109" s="30">
        <v>735.7</v>
      </c>
      <c r="G109" s="30">
        <v>735.7</v>
      </c>
    </row>
    <row r="110" spans="1:7" ht="78" customHeight="1">
      <c r="A110" s="43" t="s">
        <v>2</v>
      </c>
      <c r="B110" s="38" t="s">
        <v>173</v>
      </c>
      <c r="C110" s="57" t="s">
        <v>233</v>
      </c>
      <c r="D110" s="58"/>
      <c r="E110" s="29">
        <v>1980.5</v>
      </c>
      <c r="F110" s="30">
        <v>1980.5</v>
      </c>
      <c r="G110" s="30">
        <v>1980.5</v>
      </c>
    </row>
    <row r="111" spans="1:7" ht="62.25" customHeight="1">
      <c r="A111" s="43" t="s">
        <v>2</v>
      </c>
      <c r="B111" s="38" t="s">
        <v>177</v>
      </c>
      <c r="C111" s="57" t="s">
        <v>119</v>
      </c>
      <c r="D111" s="58"/>
      <c r="E111" s="29">
        <v>115</v>
      </c>
      <c r="F111" s="30">
        <v>115</v>
      </c>
      <c r="G111" s="30">
        <v>115</v>
      </c>
    </row>
    <row r="112" spans="1:7" s="22" customFormat="1" ht="62.25" customHeight="1">
      <c r="A112" s="43" t="s">
        <v>2</v>
      </c>
      <c r="B112" s="38" t="s">
        <v>232</v>
      </c>
      <c r="C112" s="57" t="s">
        <v>231</v>
      </c>
      <c r="D112" s="58"/>
      <c r="E112" s="29">
        <v>0</v>
      </c>
      <c r="F112" s="30">
        <v>1373.5</v>
      </c>
      <c r="G112" s="30">
        <v>0</v>
      </c>
    </row>
    <row r="113" spans="1:7" ht="39.75" customHeight="1">
      <c r="A113" s="43" t="s">
        <v>2</v>
      </c>
      <c r="B113" s="38" t="s">
        <v>175</v>
      </c>
      <c r="C113" s="57" t="s">
        <v>86</v>
      </c>
      <c r="D113" s="58"/>
      <c r="E113" s="29">
        <v>2282.7</v>
      </c>
      <c r="F113" s="30">
        <v>2282.7</v>
      </c>
      <c r="G113" s="30">
        <v>2282.7</v>
      </c>
    </row>
    <row r="114" spans="1:7" ht="44.25" customHeight="1">
      <c r="A114" s="43" t="s">
        <v>2</v>
      </c>
      <c r="B114" s="38" t="s">
        <v>183</v>
      </c>
      <c r="C114" s="57" t="s">
        <v>87</v>
      </c>
      <c r="D114" s="58"/>
      <c r="E114" s="29">
        <v>13950.9</v>
      </c>
      <c r="F114" s="30">
        <v>13950.9</v>
      </c>
      <c r="G114" s="30">
        <v>13950.9</v>
      </c>
    </row>
    <row r="115" spans="1:7" ht="44.25" customHeight="1">
      <c r="A115" s="43" t="s">
        <v>2</v>
      </c>
      <c r="B115" s="38" t="s">
        <v>244</v>
      </c>
      <c r="C115" s="57" t="s">
        <v>245</v>
      </c>
      <c r="D115" s="59"/>
      <c r="E115" s="29">
        <v>896.6</v>
      </c>
      <c r="F115" s="30">
        <v>0</v>
      </c>
      <c r="G115" s="30">
        <v>0</v>
      </c>
    </row>
    <row r="116" spans="1:7" ht="44.25" customHeight="1">
      <c r="A116" s="43" t="s">
        <v>2</v>
      </c>
      <c r="B116" s="38" t="s">
        <v>253</v>
      </c>
      <c r="C116" s="57" t="s">
        <v>246</v>
      </c>
      <c r="D116" s="59"/>
      <c r="E116" s="29">
        <v>757.4</v>
      </c>
      <c r="F116" s="30">
        <v>0</v>
      </c>
      <c r="G116" s="30">
        <v>0</v>
      </c>
    </row>
    <row r="117" spans="1:7" ht="44.25" customHeight="1">
      <c r="A117" s="43" t="s">
        <v>2</v>
      </c>
      <c r="B117" s="38" t="s">
        <v>238</v>
      </c>
      <c r="C117" s="57" t="s">
        <v>239</v>
      </c>
      <c r="D117" s="59"/>
      <c r="E117" s="29">
        <v>2360</v>
      </c>
      <c r="F117" s="30">
        <v>0</v>
      </c>
      <c r="G117" s="30">
        <v>0</v>
      </c>
    </row>
    <row r="118" spans="1:7" s="13" customFormat="1" ht="21.75" customHeight="1">
      <c r="A118" s="24" t="s">
        <v>2</v>
      </c>
      <c r="B118" s="36" t="s">
        <v>96</v>
      </c>
      <c r="C118" s="55" t="s">
        <v>77</v>
      </c>
      <c r="D118" s="56"/>
      <c r="E118" s="26">
        <f>E126+E119+E122+E125+E121+E123+E120+E124</f>
        <v>139383.1</v>
      </c>
      <c r="F118" s="26">
        <f>F126+F119+F122+F125+F121+F123+F120+F124</f>
        <v>126627.2</v>
      </c>
      <c r="G118" s="26">
        <f>G126+G119+G122+G125+G121+G123+G120+G124</f>
        <v>123746.90000000001</v>
      </c>
    </row>
    <row r="119" spans="1:7" ht="149.25" customHeight="1">
      <c r="A119" s="27" t="s">
        <v>2</v>
      </c>
      <c r="B119" s="38" t="s">
        <v>185</v>
      </c>
      <c r="C119" s="60" t="s">
        <v>234</v>
      </c>
      <c r="D119" s="61"/>
      <c r="E119" s="29">
        <v>1699.2</v>
      </c>
      <c r="F119" s="29">
        <v>1699.2</v>
      </c>
      <c r="G119" s="29">
        <v>1699.2</v>
      </c>
    </row>
    <row r="120" spans="1:7" ht="94.5" customHeight="1">
      <c r="A120" s="27" t="s">
        <v>2</v>
      </c>
      <c r="B120" s="38" t="s">
        <v>193</v>
      </c>
      <c r="C120" s="60" t="s">
        <v>229</v>
      </c>
      <c r="D120" s="67"/>
      <c r="E120" s="29">
        <v>6796.4</v>
      </c>
      <c r="F120" s="29">
        <v>6796.4</v>
      </c>
      <c r="G120" s="29">
        <v>6796.4</v>
      </c>
    </row>
    <row r="121" spans="1:7" ht="94.5" customHeight="1">
      <c r="A121" s="43" t="s">
        <v>2</v>
      </c>
      <c r="B121" s="44" t="s">
        <v>189</v>
      </c>
      <c r="C121" s="52" t="s">
        <v>230</v>
      </c>
      <c r="D121" s="53"/>
      <c r="E121" s="29">
        <v>0</v>
      </c>
      <c r="F121" s="29">
        <v>2378.5</v>
      </c>
      <c r="G121" s="29">
        <v>0</v>
      </c>
    </row>
    <row r="122" spans="1:7" ht="60" customHeight="1">
      <c r="A122" s="27" t="s">
        <v>2</v>
      </c>
      <c r="B122" s="44" t="s">
        <v>192</v>
      </c>
      <c r="C122" s="52" t="s">
        <v>236</v>
      </c>
      <c r="D122" s="53"/>
      <c r="E122" s="29">
        <v>9.3</v>
      </c>
      <c r="F122" s="29">
        <v>55.9</v>
      </c>
      <c r="G122" s="29">
        <v>4.5</v>
      </c>
    </row>
    <row r="123" spans="1:7" ht="60" customHeight="1">
      <c r="A123" s="27" t="s">
        <v>2</v>
      </c>
      <c r="B123" s="44" t="s">
        <v>194</v>
      </c>
      <c r="C123" s="52" t="s">
        <v>222</v>
      </c>
      <c r="D123" s="53"/>
      <c r="E123" s="29">
        <v>150.9</v>
      </c>
      <c r="F123" s="29">
        <v>0</v>
      </c>
      <c r="G123" s="29">
        <v>0</v>
      </c>
    </row>
    <row r="124" spans="1:7" ht="60" customHeight="1">
      <c r="A124" s="27" t="s">
        <v>2</v>
      </c>
      <c r="B124" s="44" t="s">
        <v>191</v>
      </c>
      <c r="C124" s="52" t="s">
        <v>190</v>
      </c>
      <c r="D124" s="54"/>
      <c r="E124" s="29">
        <v>514.7</v>
      </c>
      <c r="F124" s="29">
        <v>519.3</v>
      </c>
      <c r="G124" s="29">
        <v>537.1</v>
      </c>
    </row>
    <row r="125" spans="1:7" ht="60" customHeight="1">
      <c r="A125" s="27" t="s">
        <v>2</v>
      </c>
      <c r="B125" s="38" t="s">
        <v>188</v>
      </c>
      <c r="C125" s="52" t="s">
        <v>237</v>
      </c>
      <c r="D125" s="53"/>
      <c r="E125" s="29">
        <v>403.6</v>
      </c>
      <c r="F125" s="29">
        <v>401.4</v>
      </c>
      <c r="G125" s="29">
        <v>386</v>
      </c>
    </row>
    <row r="126" spans="1:7" ht="21" customHeight="1">
      <c r="A126" s="27" t="s">
        <v>2</v>
      </c>
      <c r="B126" s="36" t="s">
        <v>202</v>
      </c>
      <c r="C126" s="55" t="s">
        <v>203</v>
      </c>
      <c r="D126" s="56"/>
      <c r="E126" s="26">
        <f>E127+E128+E129+E130+E131+E134+E132+E133+E135</f>
        <v>129809</v>
      </c>
      <c r="F126" s="26">
        <f>F127+F128+F129+F130+F131+F134+F132+F133+F135</f>
        <v>114776.50000000001</v>
      </c>
      <c r="G126" s="26">
        <f>G127+G128+G129+G130+G131+G134+G132+G133+G135</f>
        <v>114323.70000000001</v>
      </c>
    </row>
    <row r="127" spans="1:7" ht="52.5" customHeight="1">
      <c r="A127" s="45" t="s">
        <v>2</v>
      </c>
      <c r="B127" s="46" t="s">
        <v>184</v>
      </c>
      <c r="C127" s="52" t="s">
        <v>23</v>
      </c>
      <c r="D127" s="53"/>
      <c r="E127" s="29">
        <v>338.2</v>
      </c>
      <c r="F127" s="29">
        <v>341.4</v>
      </c>
      <c r="G127" s="29">
        <v>344.7</v>
      </c>
    </row>
    <row r="128" spans="1:7" ht="172.5" customHeight="1">
      <c r="A128" s="27" t="s">
        <v>2</v>
      </c>
      <c r="B128" s="28" t="s">
        <v>204</v>
      </c>
      <c r="C128" s="49" t="s">
        <v>255</v>
      </c>
      <c r="D128" s="64"/>
      <c r="E128" s="29">
        <v>84344.7</v>
      </c>
      <c r="F128" s="29">
        <v>68253.8</v>
      </c>
      <c r="G128" s="29">
        <v>68253.8</v>
      </c>
    </row>
    <row r="129" spans="1:7" ht="45" customHeight="1">
      <c r="A129" s="27" t="s">
        <v>2</v>
      </c>
      <c r="B129" s="28" t="s">
        <v>182</v>
      </c>
      <c r="C129" s="52" t="s">
        <v>24</v>
      </c>
      <c r="D129" s="53"/>
      <c r="E129" s="29">
        <v>17608.2</v>
      </c>
      <c r="F129" s="29">
        <v>18312.5</v>
      </c>
      <c r="G129" s="29">
        <v>19045</v>
      </c>
    </row>
    <row r="130" spans="1:7" ht="75.75" customHeight="1">
      <c r="A130" s="27" t="s">
        <v>2</v>
      </c>
      <c r="B130" s="28" t="s">
        <v>187</v>
      </c>
      <c r="C130" s="52" t="s">
        <v>25</v>
      </c>
      <c r="D130" s="53"/>
      <c r="E130" s="29">
        <v>67.5</v>
      </c>
      <c r="F130" s="29">
        <v>68.1</v>
      </c>
      <c r="G130" s="29">
        <v>68.8</v>
      </c>
    </row>
    <row r="131" spans="1:7" ht="94.5" customHeight="1" hidden="1">
      <c r="A131" s="27" t="s">
        <v>2</v>
      </c>
      <c r="B131" s="28" t="s">
        <v>100</v>
      </c>
      <c r="C131" s="49" t="s">
        <v>29</v>
      </c>
      <c r="D131" s="64"/>
      <c r="E131" s="29">
        <v>0</v>
      </c>
      <c r="F131" s="29">
        <v>0</v>
      </c>
      <c r="G131" s="29">
        <v>0</v>
      </c>
    </row>
    <row r="132" spans="1:7" ht="60.75" customHeight="1">
      <c r="A132" s="27" t="s">
        <v>2</v>
      </c>
      <c r="B132" s="28" t="s">
        <v>205</v>
      </c>
      <c r="C132" s="52" t="s">
        <v>228</v>
      </c>
      <c r="D132" s="53"/>
      <c r="E132" s="29">
        <v>23011.4</v>
      </c>
      <c r="F132" s="29">
        <v>23011.4</v>
      </c>
      <c r="G132" s="29">
        <v>23011.4</v>
      </c>
    </row>
    <row r="133" spans="1:7" ht="96" customHeight="1">
      <c r="A133" s="27" t="s">
        <v>2</v>
      </c>
      <c r="B133" s="28" t="s">
        <v>186</v>
      </c>
      <c r="C133" s="49" t="s">
        <v>235</v>
      </c>
      <c r="D133" s="64"/>
      <c r="E133" s="29">
        <v>3600</v>
      </c>
      <c r="F133" s="29">
        <v>3600</v>
      </c>
      <c r="G133" s="29">
        <v>3600</v>
      </c>
    </row>
    <row r="134" spans="1:7" ht="96" customHeight="1" hidden="1">
      <c r="A134" s="27" t="s">
        <v>2</v>
      </c>
      <c r="B134" s="28" t="s">
        <v>97</v>
      </c>
      <c r="C134" s="49" t="s">
        <v>92</v>
      </c>
      <c r="D134" s="64"/>
      <c r="E134" s="29">
        <v>0</v>
      </c>
      <c r="F134" s="30">
        <v>0</v>
      </c>
      <c r="G134" s="30">
        <v>0</v>
      </c>
    </row>
    <row r="135" spans="1:7" ht="96" customHeight="1">
      <c r="A135" s="27" t="s">
        <v>2</v>
      </c>
      <c r="B135" s="28" t="s">
        <v>196</v>
      </c>
      <c r="C135" s="49" t="s">
        <v>88</v>
      </c>
      <c r="D135" s="64"/>
      <c r="E135" s="29">
        <v>839</v>
      </c>
      <c r="F135" s="29">
        <v>1189.3</v>
      </c>
      <c r="G135" s="29">
        <v>0</v>
      </c>
    </row>
    <row r="136" spans="1:7" ht="96" customHeight="1">
      <c r="A136" s="27" t="s">
        <v>2</v>
      </c>
      <c r="B136" s="25" t="s">
        <v>241</v>
      </c>
      <c r="C136" s="63" t="s">
        <v>242</v>
      </c>
      <c r="D136" s="59"/>
      <c r="E136" s="26">
        <f>E137+E138</f>
        <v>500</v>
      </c>
      <c r="F136" s="48">
        <v>0</v>
      </c>
      <c r="G136" s="48">
        <v>0</v>
      </c>
    </row>
    <row r="137" spans="1:7" ht="57.75" customHeight="1">
      <c r="A137" s="27" t="s">
        <v>2</v>
      </c>
      <c r="B137" s="28" t="s">
        <v>240</v>
      </c>
      <c r="C137" s="49" t="s">
        <v>251</v>
      </c>
      <c r="D137" s="64"/>
      <c r="E137" s="29">
        <v>490</v>
      </c>
      <c r="F137" s="30">
        <v>0</v>
      </c>
      <c r="G137" s="30">
        <v>0</v>
      </c>
    </row>
    <row r="138" spans="1:7" ht="57.75" customHeight="1">
      <c r="A138" s="27" t="s">
        <v>2</v>
      </c>
      <c r="B138" s="28" t="s">
        <v>254</v>
      </c>
      <c r="C138" s="49" t="s">
        <v>243</v>
      </c>
      <c r="D138" s="59"/>
      <c r="E138" s="29">
        <v>10</v>
      </c>
      <c r="F138" s="30">
        <v>0</v>
      </c>
      <c r="G138" s="30">
        <v>0</v>
      </c>
    </row>
    <row r="139" spans="1:7" s="13" customFormat="1" ht="24" customHeight="1">
      <c r="A139" s="24" t="s">
        <v>2</v>
      </c>
      <c r="B139" s="25" t="s">
        <v>98</v>
      </c>
      <c r="C139" s="55" t="s">
        <v>26</v>
      </c>
      <c r="D139" s="56"/>
      <c r="E139" s="26">
        <f>E140+E142</f>
        <v>802.9</v>
      </c>
      <c r="F139" s="26">
        <f>F140+F142</f>
        <v>802.9</v>
      </c>
      <c r="G139" s="26">
        <f>G140+G142</f>
        <v>802.9</v>
      </c>
    </row>
    <row r="140" spans="1:7" s="13" customFormat="1" ht="23.25" customHeight="1">
      <c r="A140" s="27" t="s">
        <v>2</v>
      </c>
      <c r="B140" s="28" t="s">
        <v>198</v>
      </c>
      <c r="C140" s="52" t="s">
        <v>200</v>
      </c>
      <c r="D140" s="53"/>
      <c r="E140" s="47">
        <f>E141</f>
        <v>90</v>
      </c>
      <c r="F140" s="47">
        <f>F141</f>
        <v>90</v>
      </c>
      <c r="G140" s="47">
        <f>G141</f>
        <v>90</v>
      </c>
    </row>
    <row r="141" spans="1:7" ht="41.25" customHeight="1">
      <c r="A141" s="27" t="s">
        <v>2</v>
      </c>
      <c r="B141" s="28" t="s">
        <v>197</v>
      </c>
      <c r="C141" s="85" t="s">
        <v>199</v>
      </c>
      <c r="D141" s="86"/>
      <c r="E141" s="47">
        <v>90</v>
      </c>
      <c r="F141" s="47">
        <v>90</v>
      </c>
      <c r="G141" s="47">
        <v>90</v>
      </c>
    </row>
    <row r="142" spans="1:7" ht="36" customHeight="1">
      <c r="A142" s="27" t="s">
        <v>2</v>
      </c>
      <c r="B142" s="28" t="s">
        <v>219</v>
      </c>
      <c r="C142" s="52" t="s">
        <v>220</v>
      </c>
      <c r="D142" s="73"/>
      <c r="E142" s="47">
        <v>712.9</v>
      </c>
      <c r="F142" s="30">
        <v>712.9</v>
      </c>
      <c r="G142" s="30">
        <v>712.9</v>
      </c>
    </row>
    <row r="143" spans="1:7" ht="17.25">
      <c r="A143" s="70" t="s">
        <v>28</v>
      </c>
      <c r="B143" s="71"/>
      <c r="C143" s="71"/>
      <c r="D143" s="72"/>
      <c r="E143" s="21">
        <v>415764.2</v>
      </c>
      <c r="F143" s="21">
        <f>F16+F90</f>
        <v>369316.91000000003</v>
      </c>
      <c r="G143" s="21">
        <f>G16+G90</f>
        <v>364580.03</v>
      </c>
    </row>
  </sheetData>
  <sheetProtection/>
  <mergeCells count="142">
    <mergeCell ref="C65:D65"/>
    <mergeCell ref="C66:D66"/>
    <mergeCell ref="C81:D81"/>
    <mergeCell ref="C68:D68"/>
    <mergeCell ref="C49:D49"/>
    <mergeCell ref="C50:D50"/>
    <mergeCell ref="C53:D53"/>
    <mergeCell ref="C55:D55"/>
    <mergeCell ref="C58:D58"/>
    <mergeCell ref="C61:D61"/>
    <mergeCell ref="C51:D51"/>
    <mergeCell ref="C62:D62"/>
    <mergeCell ref="C56:D56"/>
    <mergeCell ref="C59:D59"/>
    <mergeCell ref="C60:D60"/>
    <mergeCell ref="C57:D57"/>
    <mergeCell ref="C77:D77"/>
    <mergeCell ref="C70:D70"/>
    <mergeCell ref="C69:D69"/>
    <mergeCell ref="C75:D75"/>
    <mergeCell ref="C71:D71"/>
    <mergeCell ref="C72:D72"/>
    <mergeCell ref="C76:D76"/>
    <mergeCell ref="C74:D74"/>
    <mergeCell ref="B8:G8"/>
    <mergeCell ref="C15:D15"/>
    <mergeCell ref="E11:G11"/>
    <mergeCell ref="B9:G9"/>
    <mergeCell ref="F12:F14"/>
    <mergeCell ref="G12:G14"/>
    <mergeCell ref="D2:G2"/>
    <mergeCell ref="D3:G3"/>
    <mergeCell ref="D4:G4"/>
    <mergeCell ref="B7:G7"/>
    <mergeCell ref="A11:B14"/>
    <mergeCell ref="C11:D14"/>
    <mergeCell ref="C16:D16"/>
    <mergeCell ref="C24:D24"/>
    <mergeCell ref="C18:D18"/>
    <mergeCell ref="C22:D22"/>
    <mergeCell ref="C19:D19"/>
    <mergeCell ref="C20:D20"/>
    <mergeCell ref="C21:D21"/>
    <mergeCell ref="A15:B15"/>
    <mergeCell ref="C39:D39"/>
    <mergeCell ref="C37:D37"/>
    <mergeCell ref="C35:D35"/>
    <mergeCell ref="C33:D33"/>
    <mergeCell ref="C34:D34"/>
    <mergeCell ref="C31:D31"/>
    <mergeCell ref="C32:D32"/>
    <mergeCell ref="C38:D38"/>
    <mergeCell ref="C29:D29"/>
    <mergeCell ref="E12:E14"/>
    <mergeCell ref="C17:D17"/>
    <mergeCell ref="C44:D44"/>
    <mergeCell ref="C25:D25"/>
    <mergeCell ref="C23:D23"/>
    <mergeCell ref="C26:D26"/>
    <mergeCell ref="C27:D27"/>
    <mergeCell ref="C28:D28"/>
    <mergeCell ref="C36:D36"/>
    <mergeCell ref="C30:D30"/>
    <mergeCell ref="C73:D73"/>
    <mergeCell ref="C42:D42"/>
    <mergeCell ref="C45:D45"/>
    <mergeCell ref="C54:D54"/>
    <mergeCell ref="C46:D46"/>
    <mergeCell ref="C52:D52"/>
    <mergeCell ref="C67:D67"/>
    <mergeCell ref="C48:D48"/>
    <mergeCell ref="C63:D63"/>
    <mergeCell ref="C64:D64"/>
    <mergeCell ref="C47:D47"/>
    <mergeCell ref="C40:D40"/>
    <mergeCell ref="C41:D41"/>
    <mergeCell ref="C43:D43"/>
    <mergeCell ref="C79:D79"/>
    <mergeCell ref="C84:D84"/>
    <mergeCell ref="C122:D122"/>
    <mergeCell ref="C95:D95"/>
    <mergeCell ref="C110:D110"/>
    <mergeCell ref="C97:D97"/>
    <mergeCell ref="C85:D85"/>
    <mergeCell ref="C141:D141"/>
    <mergeCell ref="C86:D86"/>
    <mergeCell ref="C113:D113"/>
    <mergeCell ref="C114:D114"/>
    <mergeCell ref="C127:D127"/>
    <mergeCell ref="C82:D82"/>
    <mergeCell ref="C88:D88"/>
    <mergeCell ref="C99:D99"/>
    <mergeCell ref="C92:D92"/>
    <mergeCell ref="C98:D98"/>
    <mergeCell ref="C89:D89"/>
    <mergeCell ref="C94:D94"/>
    <mergeCell ref="C90:D90"/>
    <mergeCell ref="C87:D87"/>
    <mergeCell ref="C83:D83"/>
    <mergeCell ref="C96:D96"/>
    <mergeCell ref="C93:D93"/>
    <mergeCell ref="C106:D106"/>
    <mergeCell ref="C111:D111"/>
    <mergeCell ref="C78:D78"/>
    <mergeCell ref="C80:D80"/>
    <mergeCell ref="A143:D143"/>
    <mergeCell ref="C131:D131"/>
    <mergeCell ref="C134:D134"/>
    <mergeCell ref="C137:D137"/>
    <mergeCell ref="C140:D140"/>
    <mergeCell ref="C132:D132"/>
    <mergeCell ref="C139:D139"/>
    <mergeCell ref="C142:D142"/>
    <mergeCell ref="C133:D133"/>
    <mergeCell ref="C91:D91"/>
    <mergeCell ref="C125:D125"/>
    <mergeCell ref="C101:D101"/>
    <mergeCell ref="C121:D121"/>
    <mergeCell ref="C109:D109"/>
    <mergeCell ref="C112:D112"/>
    <mergeCell ref="C120:D120"/>
    <mergeCell ref="C118:D118"/>
    <mergeCell ref="C103:D103"/>
    <mergeCell ref="C100:D100"/>
    <mergeCell ref="C138:D138"/>
    <mergeCell ref="C136:D136"/>
    <mergeCell ref="C116:D116"/>
    <mergeCell ref="C115:D115"/>
    <mergeCell ref="C108:D108"/>
    <mergeCell ref="C130:D130"/>
    <mergeCell ref="C128:D128"/>
    <mergeCell ref="C104:D104"/>
    <mergeCell ref="C135:D135"/>
    <mergeCell ref="C105:D105"/>
    <mergeCell ref="C102:D102"/>
    <mergeCell ref="C129:D129"/>
    <mergeCell ref="C124:D124"/>
    <mergeCell ref="C126:D126"/>
    <mergeCell ref="C123:D123"/>
    <mergeCell ref="C107:D107"/>
    <mergeCell ref="C117:D117"/>
    <mergeCell ref="C119:D119"/>
  </mergeCells>
  <printOptions horizontalCentered="1"/>
  <pageMargins left="0.984251968503937" right="0.3937007874015748" top="0.2362204724409449" bottom="0.1968503937007874" header="0" footer="0"/>
  <pageSetup horizontalDpi="600" verticalDpi="600" orientation="portrait" paperSize="9" scale="4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Пользователь</cp:lastModifiedBy>
  <cp:lastPrinted>2021-08-26T08:46:25Z</cp:lastPrinted>
  <dcterms:created xsi:type="dcterms:W3CDTF">2014-10-24T10:22:06Z</dcterms:created>
  <dcterms:modified xsi:type="dcterms:W3CDTF">2021-09-15T08:48:37Z</dcterms:modified>
  <cp:category/>
  <cp:version/>
  <cp:contentType/>
  <cp:contentStatus/>
</cp:coreProperties>
</file>